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rjg0\Desktop\"/>
    </mc:Choice>
  </mc:AlternateContent>
  <bookViews>
    <workbookView xWindow="0" yWindow="0" windowWidth="28800" windowHeight="12225" xr2:uid="{2232FA7C-E265-4CA3-A09F-05AE3051D225}"/>
  </bookViews>
  <sheets>
    <sheet name="NZUP" sheetId="1" r:id="rId1"/>
  </sheets>
  <externalReferences>
    <externalReference r:id="rId2"/>
    <externalReference r:id="rId3"/>
    <externalReference r:id="rId4"/>
    <externalReference r:id="rId5"/>
  </externalReferences>
  <definedNames>
    <definedName name="aa" localSheetId="0">#REF!</definedName>
    <definedName name="aa">#REF!</definedName>
    <definedName name="aaa" localSheetId="0">#REF!</definedName>
    <definedName name="aaa">#REF!</definedName>
    <definedName name="aaaa" localSheetId="0">#REF!</definedName>
    <definedName name="aaaa">#REF!</definedName>
    <definedName name="aaaaa" localSheetId="0">#REF!</definedName>
    <definedName name="aaaaa">#REF!</definedName>
    <definedName name="aaaaaa" localSheetId="0">#REF!</definedName>
    <definedName name="aaaaaa">#REF!</definedName>
    <definedName name="aaaaaaaaa" localSheetId="0">#REF!</definedName>
    <definedName name="aaaaaaaaa">#REF!</definedName>
    <definedName name="Blah" localSheetId="0">#REF!</definedName>
    <definedName name="Blah">#REF!</definedName>
    <definedName name="Blah2" localSheetId="0">#REF!</definedName>
    <definedName name="Blah2">#REF!</definedName>
    <definedName name="Blah3" localSheetId="0">#REF!</definedName>
    <definedName name="Blah3">#REF!</definedName>
    <definedName name="Blah4" localSheetId="0">#REF!</definedName>
    <definedName name="Blah4">#REF!</definedName>
    <definedName name="bond">'[2]Shared Path'!$B$12:$G$1345</definedName>
    <definedName name="Construction_Works" localSheetId="0">#REF!</definedName>
    <definedName name="Construction_Works">#REF!</definedName>
    <definedName name="Diff_Report2_Report3" localSheetId="0">'[3]Macro Data'!#REF!</definedName>
    <definedName name="Diff_Report2_Report3">'[3]Macro Data'!#REF!</definedName>
    <definedName name="FEC1_Construction" localSheetId="0">#REF!</definedName>
    <definedName name="FEC1_Construction">#REF!</definedName>
    <definedName name="FEC1_full_list" localSheetId="0">#REF!</definedName>
    <definedName name="FEC1_full_list">#REF!</definedName>
    <definedName name="FEC1_Ins_Total_Contingency" localSheetId="0">#REF!</definedName>
    <definedName name="FEC1_Ins_Total_Contingency">#REF!</definedName>
    <definedName name="FEC1_Insert_Start" localSheetId="0">#REF!</definedName>
    <definedName name="FEC1_Insert_Start">#REF!</definedName>
    <definedName name="FEC1_List_Start" localSheetId="0">#REF!</definedName>
    <definedName name="FEC1_List_Start">#REF!</definedName>
    <definedName name="FEC1_partial_list" localSheetId="0">#REF!</definedName>
    <definedName name="FEC1_partial_list">#REF!</definedName>
    <definedName name="FEC1_Price_Contingency" localSheetId="0">#REF!</definedName>
    <definedName name="FEC1_Price_Contingency">#REF!</definedName>
    <definedName name="FEC1_Total_Contingency" localSheetId="0">#REF!</definedName>
    <definedName name="FEC1_Total_Contingency">#REF!</definedName>
    <definedName name="FEC1Count">'[3]Macro Data'!$B$5</definedName>
    <definedName name="FEC2_Construction" localSheetId="0">#REF!</definedName>
    <definedName name="FEC2_Construction">#REF!</definedName>
    <definedName name="FEC2_full_list" localSheetId="0">#REF!</definedName>
    <definedName name="FEC2_full_list">#REF!</definedName>
    <definedName name="FEC2_Insert_Start" localSheetId="0">#REF!</definedName>
    <definedName name="FEC2_Insert_Start">#REF!</definedName>
    <definedName name="FEC2_item_list" localSheetId="0">#REF!</definedName>
    <definedName name="FEC2_item_list">#REF!</definedName>
    <definedName name="FEC2_List_Original_Contract" localSheetId="0">#REF!</definedName>
    <definedName name="FEC2_List_Original_Contract">#REF!</definedName>
    <definedName name="FEC2_List_Start" localSheetId="0">#REF!</definedName>
    <definedName name="FEC2_List_Start">#REF!</definedName>
    <definedName name="FEC2_List_Works_Contingency" localSheetId="0">#REF!</definedName>
    <definedName name="FEC2_List_Works_Contingency">#REF!</definedName>
    <definedName name="FEC2Count">'[3]Macro Data'!$B$6</definedName>
    <definedName name="FEC2ItemCount">'[3]Macro Data'!$B$9</definedName>
    <definedName name="Land2_Compensation_Total" localSheetId="0">'[3]PPC All'!#REF!</definedName>
    <definedName name="Land2_Compensation_Total">'[3]PPC All'!#REF!</definedName>
    <definedName name="Land2_Ins_Compensation_Total" localSheetId="0">'[3]PPC All'!#REF!</definedName>
    <definedName name="Land2_Ins_Compensation_Total">'[3]PPC All'!#REF!</definedName>
    <definedName name="Land2_Ins_Net_Land" localSheetId="0">'[3]PPC All'!#REF!</definedName>
    <definedName name="Land2_Ins_Net_Land">'[3]PPC All'!#REF!</definedName>
    <definedName name="Land2_Ins_Net_Land_Cost_Total" localSheetId="0">'[3]PPC All'!#REF!</definedName>
    <definedName name="Land2_Ins_Net_Land_Cost_Total">'[3]PPC All'!#REF!</definedName>
    <definedName name="Land2_Ins_Total_Land" localSheetId="0">'[3]PPC All'!#REF!</definedName>
    <definedName name="Land2_Ins_Total_Land">'[3]PPC All'!#REF!</definedName>
    <definedName name="Land2_Net_Land_Cost_Total" localSheetId="0">'[3]PPC All'!#REF!</definedName>
    <definedName name="Land2_Net_Land_Cost_Total">'[3]PPC All'!#REF!</definedName>
    <definedName name="Land2_Partial_list">'[3]PPC All'!$B$7:$D$22</definedName>
    <definedName name="Land2_Total_Land" localSheetId="0">'[3]PPC All'!#REF!</definedName>
    <definedName name="Land2_Total_Land">'[3]PPC All'!#REF!</definedName>
    <definedName name="Land2Count">'[3]Macro Data'!$B$7</definedName>
    <definedName name="Land3_Bottom_of_Range" localSheetId="0">#REF!</definedName>
    <definedName name="Land3_Bottom_of_Range">#REF!</definedName>
    <definedName name="Land3_Compensation_Contingency" localSheetId="0">#REF!</definedName>
    <definedName name="Land3_Compensation_Contingency">#REF!</definedName>
    <definedName name="Land3_Compensation_Total" localSheetId="0">#REF!</definedName>
    <definedName name="Land3_Compensation_Total">#REF!</definedName>
    <definedName name="Land3_full_list" localSheetId="0">#REF!</definedName>
    <definedName name="Land3_full_list">#REF!</definedName>
    <definedName name="Land3_Ins_Compensation_Contingency" localSheetId="0">#REF!</definedName>
    <definedName name="Land3_Ins_Compensation_Contingency">#REF!</definedName>
    <definedName name="Land3_Ins_Compensation_Total" localSheetId="0">#REF!</definedName>
    <definedName name="Land3_Ins_Compensation_Total">#REF!</definedName>
    <definedName name="Land3_Ins_Net_Land" localSheetId="0">#REF!</definedName>
    <definedName name="Land3_Ins_Net_Land">#REF!</definedName>
    <definedName name="Land3_Ins_Net_Land_Cost_Total" localSheetId="0">#REF!</definedName>
    <definedName name="Land3_Ins_Net_Land_Cost_Total">#REF!</definedName>
    <definedName name="Land3_Ins_Price_Contingency" localSheetId="0">#REF!</definedName>
    <definedName name="Land3_Ins_Price_Contingency">#REF!</definedName>
    <definedName name="Land3_Ins_Total_Land" localSheetId="0">#REF!</definedName>
    <definedName name="Land3_Ins_Total_Land">#REF!</definedName>
    <definedName name="Land3_Insert_Start" localSheetId="0">#REF!</definedName>
    <definedName name="Land3_Insert_Start">#REF!</definedName>
    <definedName name="Land3_List_Start" localSheetId="0">#REF!</definedName>
    <definedName name="Land3_List_Start">#REF!</definedName>
    <definedName name="Land3_Net_Land" localSheetId="0">#REF!</definedName>
    <definedName name="Land3_Net_Land">#REF!</definedName>
    <definedName name="Land3_Net_Land_Cost_Total" localSheetId="0">#REF!</definedName>
    <definedName name="Land3_Net_Land_Cost_Total">#REF!</definedName>
    <definedName name="Land3_Partial_list" localSheetId="0">#REF!</definedName>
    <definedName name="Land3_Partial_list">#REF!</definedName>
    <definedName name="Land3_Price_Contingency" localSheetId="0">#REF!</definedName>
    <definedName name="Land3_Price_Contingency">#REF!</definedName>
    <definedName name="Land3_Total_Land" localSheetId="0">#REF!</definedName>
    <definedName name="Land3_Total_Land">#REF!</definedName>
    <definedName name="Land3_Update_Start" localSheetId="0">#REF!</definedName>
    <definedName name="Land3_Update_Start">#REF!</definedName>
    <definedName name="Land3Count">'[3]Macro Data'!$B$8</definedName>
    <definedName name="PAC1_Construction" localSheetId="0">#REF!</definedName>
    <definedName name="PAC1_Construction">#REF!</definedName>
    <definedName name="PAC1_full_list" localSheetId="0">#REF!</definedName>
    <definedName name="PAC1_full_list">#REF!</definedName>
    <definedName name="PAC1_Ins_Total_Contingency" localSheetId="0">#REF!</definedName>
    <definedName name="PAC1_Ins_Total_Contingency">#REF!</definedName>
    <definedName name="PAC1_Insert_Start" localSheetId="0">#REF!</definedName>
    <definedName name="PAC1_Insert_Start">#REF!</definedName>
    <definedName name="PAC1_List_Start" localSheetId="0">#REF!</definedName>
    <definedName name="PAC1_List_Start">#REF!</definedName>
    <definedName name="PAC1_Total_Contingency" localSheetId="0">#REF!</definedName>
    <definedName name="PAC1_Total_Contingency">#REF!</definedName>
    <definedName name="PAC1Count">'[3]Macro Data'!$B$3</definedName>
    <definedName name="PAC2_Construction" localSheetId="0">#REF!</definedName>
    <definedName name="PAC2_Construction">#REF!</definedName>
    <definedName name="PAC2_full_list" localSheetId="0">#REF!</definedName>
    <definedName name="PAC2_full_list">#REF!</definedName>
    <definedName name="PAC2_Ins_Total_Contingency" localSheetId="0">#REF!</definedName>
    <definedName name="PAC2_Ins_Total_Contingency">#REF!</definedName>
    <definedName name="PAC2_Insert_Start" localSheetId="0">#REF!</definedName>
    <definedName name="PAC2_Insert_Start">#REF!</definedName>
    <definedName name="PAC2_List_Start" localSheetId="0">#REF!</definedName>
    <definedName name="PAC2_List_Start">#REF!</definedName>
    <definedName name="PAC2_Price_Contingency" localSheetId="0">#REF!</definedName>
    <definedName name="PAC2_Price_Contingency">#REF!</definedName>
    <definedName name="PAC2_Total_Contingency" localSheetId="0">#REF!</definedName>
    <definedName name="PAC2_Total_Contingency">#REF!</definedName>
    <definedName name="PAC2Count">'[3]Macro Data'!$B$4</definedName>
    <definedName name="Project_Name" localSheetId="0">#REF!</definedName>
    <definedName name="Project_Name">#REF!</definedName>
    <definedName name="Report1_Bottom_of_Range" localSheetId="0">#REF!</definedName>
    <definedName name="Report1_Bottom_of_Range">#REF!</definedName>
    <definedName name="Report1_Construction_Works" localSheetId="0">#REF!</definedName>
    <definedName name="Report1_Construction_Works">#REF!</definedName>
    <definedName name="Report1_Cum_Conting" localSheetId="0">#REF!</definedName>
    <definedName name="Report1_Cum_Conting">#REF!</definedName>
    <definedName name="Report1_Cum_Conting_Start" localSheetId="0">#REF!</definedName>
    <definedName name="Report1_Cum_Conting_Start">#REF!</definedName>
    <definedName name="Report1_Cum_Exp" localSheetId="0">#REF!</definedName>
    <definedName name="Report1_Cum_Exp">#REF!</definedName>
    <definedName name="Report1_Cum_Exp_Start" localSheetId="0">#REF!</definedName>
    <definedName name="Report1_Cum_Exp_Start">#REF!</definedName>
    <definedName name="Report1_Font_Set" localSheetId="0">#REF!</definedName>
    <definedName name="Report1_Font_Set">#REF!</definedName>
    <definedName name="Report1_Full_List" localSheetId="0">#REF!</definedName>
    <definedName name="Report1_Full_List">#REF!</definedName>
    <definedName name="Report1_Ins_Contingency_Usage_This_Month" localSheetId="0">#REF!</definedName>
    <definedName name="Report1_Ins_Contingency_Usage_This_Month">#REF!</definedName>
    <definedName name="Report1_Ins_Current_Project_Commitment" localSheetId="0">#REF!</definedName>
    <definedName name="Report1_Ins_Current_Project_Commitment">#REF!</definedName>
    <definedName name="Report1_Ins_Expenditure_This_Month" localSheetId="0">#REF!</definedName>
    <definedName name="Report1_Ins_Expenditure_This_Month">#REF!</definedName>
    <definedName name="Report1_Ins_Forecast_Contingency_Usage" localSheetId="0">#REF!</definedName>
    <definedName name="Report1_Ins_Forecast_Contingency_Usage">#REF!</definedName>
    <definedName name="Report1_Ins_Forecast_Total_Expenditure" localSheetId="0">#REF!</definedName>
    <definedName name="Report1_Ins_Forecast_Total_Expenditure">#REF!</definedName>
    <definedName name="Report1_Ins_Original_Contract_Commitment" localSheetId="0">#REF!</definedName>
    <definedName name="Report1_Ins_Original_Contract_Commitment">#REF!</definedName>
    <definedName name="Report1_Ins_Remaining_Contingency" localSheetId="0">#REF!</definedName>
    <definedName name="Report1_Ins_Remaining_Contingency">#REF!</definedName>
    <definedName name="Report1_Ins_Remaining_Project_Commitment" localSheetId="0">#REF!</definedName>
    <definedName name="Report1_Ins_Remaining_Project_Commitment">#REF!</definedName>
    <definedName name="Report1_Ins_Total_Allocation_All_Years" localSheetId="0">#REF!</definedName>
    <definedName name="Report1_Ins_Total_Allocation_All_Years">#REF!</definedName>
    <definedName name="Report1_Item_List" localSheetId="0">#REF!</definedName>
    <definedName name="Report1_Item_List">#REF!</definedName>
    <definedName name="Report1_Item_List_Start" localSheetId="0">#REF!</definedName>
    <definedName name="Report1_Item_List_Start">#REF!</definedName>
    <definedName name="Report1_List_Contingency_Usage_This_Month" localSheetId="0">#REF!</definedName>
    <definedName name="Report1_List_Contingency_Usage_This_Month">#REF!</definedName>
    <definedName name="Report1_List_Contingency_Usage_To_Date" localSheetId="0">#REF!</definedName>
    <definedName name="Report1_List_Contingency_Usage_To_Date">#REF!</definedName>
    <definedName name="Report1_List_Current_Project_Commitment" localSheetId="0">#REF!</definedName>
    <definedName name="Report1_List_Current_Project_Commitment">#REF!</definedName>
    <definedName name="Report1_List_Expenditure_This_Month" localSheetId="0">#REF!</definedName>
    <definedName name="Report1_List_Expenditure_This_Month">#REF!</definedName>
    <definedName name="Report1_List_Expenditure_To_Date" localSheetId="0">#REF!</definedName>
    <definedName name="Report1_List_Expenditure_To_Date">#REF!</definedName>
    <definedName name="Report1_List_Forecast_Contingency_Usage" localSheetId="0">#REF!</definedName>
    <definedName name="Report1_List_Forecast_Contingency_Usage">#REF!</definedName>
    <definedName name="Report1_List_Forecast_Total_Expenditure" localSheetId="0">#REF!</definedName>
    <definedName name="Report1_List_Forecast_Total_Expenditure">#REF!</definedName>
    <definedName name="Report1_List_Original_Contract_Commitment" localSheetId="0">#REF!</definedName>
    <definedName name="Report1_List_Original_Contract_Commitment">#REF!</definedName>
    <definedName name="Report1_List_Other_Contingency_Usage_To_Date" localSheetId="0">#REF!</definedName>
    <definedName name="Report1_List_Other_Contingency_Usage_To_Date">#REF!</definedName>
    <definedName name="Report1_List_Other_Expenditure_To_Date" localSheetId="0">#REF!</definedName>
    <definedName name="Report1_List_Other_Expenditure_To_Date">#REF!</definedName>
    <definedName name="Report1_List_Remaining_Contingency" localSheetId="0">#REF!</definedName>
    <definedName name="Report1_List_Remaining_Contingency">#REF!</definedName>
    <definedName name="Report1_List_Remaining_Project_Commitment" localSheetId="0">#REF!</definedName>
    <definedName name="Report1_List_Remaining_Project_Commitment">#REF!</definedName>
    <definedName name="Report1_List_Total_Allocation_All_Years" localSheetId="0">#REF!</definedName>
    <definedName name="Report1_List_Total_Allocation_All_Years">#REF!</definedName>
    <definedName name="Report1_Original_Contingency_Start" localSheetId="0">#REF!</definedName>
    <definedName name="Report1_Original_Contingency_Start">#REF!</definedName>
    <definedName name="Report1_Original_Contract_Start" localSheetId="0">#REF!</definedName>
    <definedName name="Report1_Original_Contract_Start">#REF!</definedName>
    <definedName name="Report1_Other_Cum_Conting_Start" localSheetId="0">#REF!</definedName>
    <definedName name="Report1_Other_Cum_Conting_Start">#REF!</definedName>
    <definedName name="Report1_Other_Cum_Exp_Start" localSheetId="0">#REF!</definedName>
    <definedName name="Report1_Other_Cum_Exp_Start">#REF!</definedName>
    <definedName name="Report1_Print_Area" localSheetId="0">#REF!</definedName>
    <definedName name="Report1_Print_Area">#REF!</definedName>
    <definedName name="Report1Count">'[3]Macro Data'!$B$10</definedName>
    <definedName name="ROC1_full_list" localSheetId="0">#REF!</definedName>
    <definedName name="ROC1_full_list">#REF!</definedName>
    <definedName name="ROC1_List_Start" localSheetId="0">#REF!</definedName>
    <definedName name="ROC1_List_Start">#REF!</definedName>
    <definedName name="ROC1Count">'[3]Macro Data'!$B$1</definedName>
    <definedName name="ROC2_full_list" localSheetId="0">#REF!</definedName>
    <definedName name="ROC2_full_list">#REF!</definedName>
    <definedName name="ROC2_Insert_Start" localSheetId="0">#REF!</definedName>
    <definedName name="ROC2_Insert_Start">#REF!</definedName>
    <definedName name="ROC2_List_Start" localSheetId="0">#REF!</definedName>
    <definedName name="ROC2_List_Start">#REF!</definedName>
    <definedName name="ROC2Count">'[3]Macro Data'!$B$2</definedName>
    <definedName name="ss" localSheetId="0">#REF!</definedName>
    <definedName name="ss">#REF!</definedName>
    <definedName name="sss" localSheetId="0">#REF!</definedName>
    <definedName name="sss">#REF!</definedName>
    <definedName name="sssss" localSheetId="0">#REF!</definedName>
    <definedName name="sssss">#REF!</definedName>
    <definedName name="sssssss" localSheetId="0">#REF!</definedName>
    <definedName name="sssssss">#REF!</definedName>
    <definedName name="start" localSheetId="0">#REF!</definedName>
    <definedName name="start">#REF!</definedName>
    <definedName name="table0">'[4]Supporting Infrastructure'!$B$12:$G$66</definedName>
    <definedName name="Table0a" localSheetId="0">#REF!</definedName>
    <definedName name="Table0a">#REF!</definedName>
    <definedName name="Table1">'[4]McBride St Int'!$B$12:$G$92</definedName>
    <definedName name="table10">'[4]Larch Hill Ped Signals'!$B$12:$G$78</definedName>
    <definedName name="table11">'[4]Hensman Rd Int Signals'!$B$12:$G$83</definedName>
    <definedName name="table12">'[4]West Hensman Bus Stops'!$B$12:$G$67</definedName>
    <definedName name="Table12a">'[4]West Hensman Bus Stops'!$B$70:$G$102</definedName>
    <definedName name="table13">'[4]Oaks Club Ped Signals '!$B$12:$G$99</definedName>
    <definedName name="table14">'[4]Pounamu Bus Stops '!$B$12:$G$59</definedName>
    <definedName name="table14a">'[4]Pounamu Bus Stops '!$B$62:$G$99</definedName>
    <definedName name="table15">'[4]Suburb St Bus Lane'!$B$12:$G$80</definedName>
    <definedName name="Table2">'[4]Marina Dr Signals'!$B$12:$G$97</definedName>
    <definedName name="table3">'[4]Yewlett to Marina Widening'!$B$12:$G$75</definedName>
    <definedName name="table3a">'[4]Marina Dr to Perkins Rd Bus Ln'!$B$12:$G$71</definedName>
    <definedName name="table4">'[4]Marina West Int Signals'!$B$12:$G$82</definedName>
    <definedName name="table5">'[4]Middleton Rd EB Bus Stop'!$B$12:$G$63</definedName>
    <definedName name="table6">'[4]Middleton Rd to Battery Hill'!$B$12:$G$58</definedName>
    <definedName name="table7">'[4]Battery Hill Ped Signals'!$B$12:$G$96</definedName>
    <definedName name="table8">'[4]Goldfield Hts Signals'!$B$12:$G$104</definedName>
    <definedName name="table9">'[4]Goldfields to Larch Hill BL'!$B$12:$G$64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2" i="1" l="1"/>
  <c r="K42" i="1"/>
  <c r="I42" i="1"/>
  <c r="N40" i="1"/>
  <c r="Q40" i="1" s="1"/>
  <c r="N39" i="1"/>
  <c r="M36" i="1"/>
  <c r="K36" i="1"/>
  <c r="I36" i="1"/>
  <c r="E36" i="1"/>
  <c r="E45" i="1" s="1"/>
  <c r="N34" i="1"/>
  <c r="Q34" i="1" s="1"/>
  <c r="N33" i="1"/>
  <c r="Q33" i="1" s="1"/>
  <c r="N32" i="1"/>
  <c r="Q32" i="1" s="1"/>
  <c r="N31" i="1"/>
  <c r="Q31" i="1" s="1"/>
  <c r="N30" i="1"/>
  <c r="Q30" i="1" s="1"/>
  <c r="N29" i="1"/>
  <c r="Q29" i="1" s="1"/>
  <c r="N28" i="1"/>
  <c r="Q28" i="1" s="1"/>
  <c r="N27" i="1"/>
  <c r="Q27" i="1" s="1"/>
  <c r="N26" i="1"/>
  <c r="Q26" i="1" s="1"/>
  <c r="N25" i="1"/>
  <c r="Q25" i="1" s="1"/>
  <c r="N24" i="1"/>
  <c r="Q24" i="1" s="1"/>
  <c r="N23" i="1"/>
  <c r="Q23" i="1" s="1"/>
  <c r="N22" i="1"/>
  <c r="Q22" i="1" s="1"/>
  <c r="N21" i="1"/>
  <c r="Q21" i="1" s="1"/>
  <c r="N20" i="1"/>
  <c r="Q20" i="1" s="1"/>
  <c r="N19" i="1"/>
  <c r="Q19" i="1" s="1"/>
  <c r="N18" i="1"/>
  <c r="M15" i="1"/>
  <c r="K15" i="1"/>
  <c r="I15" i="1"/>
  <c r="G15" i="1"/>
  <c r="N13" i="1"/>
  <c r="Q13" i="1" s="1"/>
  <c r="N12" i="1"/>
  <c r="Q12" i="1" s="1"/>
  <c r="N11" i="1"/>
  <c r="Q11" i="1" s="1"/>
  <c r="N10" i="1"/>
  <c r="Q10" i="1" s="1"/>
  <c r="N9" i="1"/>
  <c r="Q9" i="1" s="1"/>
  <c r="N8" i="1"/>
  <c r="Q8" i="1" s="1"/>
  <c r="N7" i="1"/>
  <c r="Q7" i="1" s="1"/>
  <c r="N6" i="1"/>
  <c r="Q6" i="1" s="1"/>
  <c r="N5" i="1"/>
  <c r="Q5" i="1" s="1"/>
  <c r="N4" i="1"/>
  <c r="M45" i="1" l="1"/>
  <c r="N42" i="1"/>
  <c r="I45" i="1"/>
  <c r="K45" i="1"/>
  <c r="N15" i="1"/>
  <c r="N36" i="1"/>
  <c r="O4" i="1"/>
  <c r="Q4" i="1"/>
  <c r="O18" i="1"/>
  <c r="Q18" i="1"/>
  <c r="O39" i="1"/>
  <c r="Q39" i="1"/>
  <c r="N45" i="1" l="1"/>
  <c r="O19" i="1"/>
  <c r="Q42" i="1"/>
  <c r="Q15" i="1"/>
  <c r="O40" i="1"/>
  <c r="O5" i="1"/>
  <c r="Q36" i="1"/>
  <c r="O6" i="1" l="1"/>
  <c r="Q45" i="1"/>
  <c r="O20" i="1"/>
  <c r="O21" i="1" l="1"/>
  <c r="O7" i="1"/>
  <c r="O22" i="1" l="1"/>
  <c r="O8" i="1"/>
  <c r="O23" i="1" l="1"/>
  <c r="O9" i="1"/>
  <c r="O10" i="1" l="1"/>
  <c r="O24" i="1"/>
  <c r="O25" i="1" l="1"/>
  <c r="O11" i="1"/>
  <c r="O12" i="1" l="1"/>
  <c r="O26" i="1"/>
  <c r="O27" i="1" l="1"/>
  <c r="O13" i="1"/>
  <c r="O28" i="1" l="1"/>
  <c r="O29" i="1" l="1"/>
  <c r="O30" i="1" l="1"/>
  <c r="O31" i="1" l="1"/>
  <c r="O32" i="1" l="1"/>
  <c r="O33" i="1" l="1"/>
  <c r="O34" i="1" l="1"/>
</calcChain>
</file>

<file path=xl/sharedStrings.xml><?xml version="1.0" encoding="utf-8"?>
<sst xmlns="http://schemas.openxmlformats.org/spreadsheetml/2006/main" count="95" uniqueCount="76">
  <si>
    <t>ID</t>
  </si>
  <si>
    <t>Priority</t>
  </si>
  <si>
    <t>Property</t>
  </si>
  <si>
    <t>Buildings</t>
  </si>
  <si>
    <t>D&amp;PD</t>
  </si>
  <si>
    <t>MSQA</t>
  </si>
  <si>
    <t>Construction</t>
  </si>
  <si>
    <t>Expected Estimate</t>
  </si>
  <si>
    <t>Cumulative</t>
  </si>
  <si>
    <t>Funding Risk</t>
  </si>
  <si>
    <t>95%ile Estimate</t>
  </si>
  <si>
    <t>Base</t>
  </si>
  <si>
    <t>Contingency</t>
  </si>
  <si>
    <t>SH6 Frankton</t>
  </si>
  <si>
    <t>DBC</t>
  </si>
  <si>
    <t>SH6/6a Junction Signals</t>
  </si>
  <si>
    <t>FF/FQ</t>
  </si>
  <si>
    <t>Hardware Lane to BP</t>
  </si>
  <si>
    <t>FF7</t>
  </si>
  <si>
    <t>Kawarau Road (Ross St to K Falls Bridge)</t>
  </si>
  <si>
    <t>FF9</t>
  </si>
  <si>
    <t>Interim PT Hub</t>
  </si>
  <si>
    <t>FF2A</t>
  </si>
  <si>
    <t>Joe O'Connell Drive Intersection Signals</t>
  </si>
  <si>
    <t>FF3</t>
  </si>
  <si>
    <t>Hansen Road new Intersection Signals</t>
  </si>
  <si>
    <t>FF4</t>
  </si>
  <si>
    <t>Grant Rd Roundabout Signals</t>
  </si>
  <si>
    <t>FF5</t>
  </si>
  <si>
    <t>Hawthorne Dr Roundabout Signals</t>
  </si>
  <si>
    <t>FF6</t>
  </si>
  <si>
    <t>Humphrey St Intersection Signals</t>
  </si>
  <si>
    <t>FF10</t>
  </si>
  <si>
    <t>Lucas Place Intersection Signals</t>
  </si>
  <si>
    <t>FF8</t>
  </si>
  <si>
    <t>Subtotal SH6 Frankton</t>
  </si>
  <si>
    <t>SH6A Frankton Road</t>
  </si>
  <si>
    <t>Marina Dr Intersection Signals</t>
  </si>
  <si>
    <t>FQ4</t>
  </si>
  <si>
    <t>Marina West (New) Intersection Signals</t>
  </si>
  <si>
    <t>FQ6</t>
  </si>
  <si>
    <t>McBride St Intersection Signals</t>
  </si>
  <si>
    <t>FQ1</t>
  </si>
  <si>
    <t>Yewlett Cres to Marina Dr Widening</t>
  </si>
  <si>
    <t>FQ2</t>
  </si>
  <si>
    <t>Marina Dr to Perkins Rd Bus Lane</t>
  </si>
  <si>
    <t>FQ5</t>
  </si>
  <si>
    <t>Middleton Rd to Battery Hill Northside Footpath</t>
  </si>
  <si>
    <t>Battery Hill Pedestrian Signals</t>
  </si>
  <si>
    <t>FQ8</t>
  </si>
  <si>
    <t>Goldfield Heights Intersection Signals</t>
  </si>
  <si>
    <t>FQ9,
FQ10 &amp; FQ11</t>
  </si>
  <si>
    <t>Larch Hill Place Pedestrian Signals</t>
  </si>
  <si>
    <t>FQ13</t>
  </si>
  <si>
    <t>Hensman Road Intersection Signals</t>
  </si>
  <si>
    <t>FQ14</t>
  </si>
  <si>
    <t>Oaks Club Pedestrian Signals &amp; Bus Stop</t>
  </si>
  <si>
    <t>FQ16</t>
  </si>
  <si>
    <t>Supporting Infrastructure</t>
  </si>
  <si>
    <t>Middleton Rd Eastbound Bus Stop</t>
  </si>
  <si>
    <t>FQ7</t>
  </si>
  <si>
    <t>Larch Hill Pl to Goldfield Heights Bus Lane</t>
  </si>
  <si>
    <t>FQ12</t>
  </si>
  <si>
    <t>SH6a Lakeside Shared Path</t>
  </si>
  <si>
    <t>FQ19</t>
  </si>
  <si>
    <t>Pounamu Bus Stops</t>
  </si>
  <si>
    <t>FQ17</t>
  </si>
  <si>
    <t>West Hensman (Future) Bus Stops</t>
  </si>
  <si>
    <t>Subtotal SH6A Frankton Road</t>
  </si>
  <si>
    <t>SH6 Ladies Mile</t>
  </si>
  <si>
    <t>SH6 Ladies Mile West Bound Bus Lane</t>
  </si>
  <si>
    <t>LM1</t>
  </si>
  <si>
    <t>SH6 Howards Drive Roundabout</t>
  </si>
  <si>
    <t>LM2</t>
  </si>
  <si>
    <t>Subtotal SH6 Ladies Mile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</si>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</sst>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3" borderId="8" xfId="0" applyFill="1" applyBorder="1"/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7" xfId="0" applyFill="1" applyBorder="1"/>
    <xf numFmtId="0" fontId="0" fillId="3" borderId="0" xfId="0" applyFill="1"/>
    <xf numFmtId="3" fontId="0" fillId="0" borderId="8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0" xfId="0" applyNumberFormat="1" applyBorder="1"/>
    <xf numFmtId="3" fontId="0" fillId="0" borderId="7" xfId="0" applyNumberFormat="1" applyFill="1" applyBorder="1" applyAlignment="1">
      <alignment horizontal="right"/>
    </xf>
    <xf numFmtId="3" fontId="0" fillId="2" borderId="10" xfId="0" applyNumberFormat="1" applyFill="1" applyBorder="1"/>
    <xf numFmtId="3" fontId="0" fillId="0" borderId="10" xfId="0" applyNumberFormat="1" applyBorder="1"/>
    <xf numFmtId="3" fontId="1" fillId="0" borderId="7" xfId="0" applyNumberFormat="1" applyFont="1" applyFill="1" applyBorder="1" applyAlignment="1">
      <alignment horizontal="right"/>
    </xf>
    <xf numFmtId="3" fontId="0" fillId="0" borderId="7" xfId="0" applyNumberFormat="1" applyFill="1" applyBorder="1"/>
    <xf numFmtId="0" fontId="0" fillId="0" borderId="0" xfId="0" applyBorder="1"/>
    <xf numFmtId="1" fontId="0" fillId="0" borderId="7" xfId="0" applyNumberFormat="1" applyBorder="1"/>
    <xf numFmtId="1" fontId="0" fillId="0" borderId="9" xfId="0" applyNumberFormat="1" applyBorder="1"/>
    <xf numFmtId="0" fontId="0" fillId="0" borderId="9" xfId="0" applyBorder="1"/>
    <xf numFmtId="0" fontId="0" fillId="2" borderId="10" xfId="0" applyFill="1" applyBorder="1"/>
    <xf numFmtId="0" fontId="0" fillId="0" borderId="10" xfId="0" applyBorder="1"/>
    <xf numFmtId="0" fontId="0" fillId="3" borderId="8" xfId="0" applyFill="1" applyBorder="1" applyAlignment="1">
      <alignment horizontal="right"/>
    </xf>
    <xf numFmtId="3" fontId="0" fillId="3" borderId="9" xfId="0" applyNumberFormat="1" applyFill="1" applyBorder="1"/>
    <xf numFmtId="0" fontId="0" fillId="3" borderId="0" xfId="0" applyFill="1" applyBorder="1"/>
    <xf numFmtId="3" fontId="0" fillId="3" borderId="0" xfId="0" applyNumberFormat="1" applyFill="1" applyBorder="1"/>
    <xf numFmtId="3" fontId="0" fillId="3" borderId="7" xfId="0" applyNumberFormat="1" applyFill="1" applyBorder="1"/>
    <xf numFmtId="3" fontId="0" fillId="3" borderId="10" xfId="0" applyNumberFormat="1" applyFill="1" applyBorder="1"/>
    <xf numFmtId="0" fontId="0" fillId="3" borderId="10" xfId="0" applyFill="1" applyBorder="1"/>
    <xf numFmtId="0" fontId="0" fillId="3" borderId="9" xfId="0" applyFill="1" applyBorder="1"/>
    <xf numFmtId="0" fontId="0" fillId="0" borderId="8" xfId="0" applyFill="1" applyBorder="1"/>
    <xf numFmtId="0" fontId="0" fillId="0" borderId="7" xfId="0" applyFill="1" applyBorder="1"/>
    <xf numFmtId="3" fontId="0" fillId="0" borderId="9" xfId="0" applyNumberFormat="1" applyFill="1" applyBorder="1"/>
    <xf numFmtId="3" fontId="0" fillId="0" borderId="0" xfId="0" applyNumberFormat="1" applyFill="1" applyBorder="1"/>
    <xf numFmtId="0" fontId="0" fillId="0" borderId="10" xfId="0" applyFill="1" applyBorder="1"/>
    <xf numFmtId="0" fontId="0" fillId="0" borderId="0" xfId="0" applyFill="1"/>
    <xf numFmtId="0" fontId="0" fillId="4" borderId="11" xfId="0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3" fontId="0" fillId="4" borderId="13" xfId="0" applyNumberFormat="1" applyFill="1" applyBorder="1"/>
    <xf numFmtId="0" fontId="0" fillId="4" borderId="14" xfId="0" applyFill="1" applyBorder="1"/>
    <xf numFmtId="3" fontId="0" fillId="4" borderId="14" xfId="0" applyNumberFormat="1" applyFill="1" applyBorder="1"/>
    <xf numFmtId="3" fontId="0" fillId="3" borderId="15" xfId="0" applyNumberFormat="1" applyFill="1" applyBorder="1"/>
    <xf numFmtId="0" fontId="0" fillId="4" borderId="16" xfId="0" applyFill="1" applyBorder="1"/>
    <xf numFmtId="3" fontId="0" fillId="4" borderId="12" xfId="0" applyNumberFormat="1" applyFill="1" applyBorder="1"/>
    <xf numFmtId="0" fontId="0" fillId="4" borderId="7" xfId="0" applyFill="1" applyBorder="1"/>
    <xf numFmtId="0" fontId="0" fillId="4" borderId="0" xfId="0" applyFill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NZ\6x\6-xt014.00%20queenstown%20business%20cases\home\6-XT014.40(F2Q_SSBC)\145GX(Opt_Dev-Bus_Priority)\Estimates\210513_NZUP%20Estimate%20Compa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ndcmnz.sharepoint.com/Projects/2082_Q'town%20Roading%20DBC/6.%20Estimate%20outputs/201214_F2Q%20Virtual%20Priority%20Estimate%20SM014%20V4.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ndcmnz.sharepoint.com/Projects/2082_Q'town%20Roading%20DBC/6.%20Estimate%20outputs/SH6%20Frankton%20SSBC%20Combo%20Estimate%20SM014%20split%20R4.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NZ\6x\6-xt014.00%20queenstown%20business%20cases\home\6-XT014.40(F2Q_SSBC)\145GX(Opt_Dev-Bus_Priority)\Estimates\F2Q%20Virtual%20Priority%20Estimate%20SM014%20V4.2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ZUP Compare 1"/>
      <sheetName val="NZUP Compare 2"/>
      <sheetName val="NZUP Compare 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 Elemental Breakdown"/>
      <sheetName val="F2Q Summary"/>
      <sheetName val="Supporting Infrastructure"/>
      <sheetName val="Supporting Infrastructure DBE"/>
      <sheetName val="Shared Path"/>
      <sheetName val="Shared Path DBE"/>
      <sheetName val="McBride St Int"/>
      <sheetName val="McBride St Int DBE"/>
      <sheetName val="Yewlett to Marina Widening"/>
      <sheetName val="Yewlett to Marina Widening DBE"/>
      <sheetName val="Marina Dr Signals"/>
      <sheetName val="Marina Dr Signals DBE"/>
      <sheetName val="Marina Dr to Perkins Rd Bus Ln"/>
      <sheetName val="Marina Dr to Perkins Rd BL DBE"/>
      <sheetName val="Marina West Int Signals"/>
      <sheetName val="Marina West Int Signals DBE"/>
      <sheetName val="Middleton Rd EB Bus Stop"/>
      <sheetName val="Middleton Rd EB Bus Stop DBE"/>
      <sheetName val="Middleton Rd to Battery Hill"/>
      <sheetName val="Middleton Rd to Battery HillDBE"/>
      <sheetName val="Battery Hill Ped Signals"/>
      <sheetName val="Battery Hill Ped Signals DBE"/>
      <sheetName val="Goldfield Hts Signals"/>
      <sheetName val="Goldfield Hts Signals DBE"/>
      <sheetName val="Goldfields to Larch Hill BL"/>
      <sheetName val="Goldfields to Larch Hill BL DBE"/>
      <sheetName val="Larch Hill Ped Signals"/>
      <sheetName val="Larch Hill Ped Signals DBE"/>
      <sheetName val="Hensman Rd Int Signals"/>
      <sheetName val="Hensman Rd Int Signals DBE"/>
      <sheetName val="West Hensman Bus Stops"/>
      <sheetName val="West Hensman Bus Stops DBE"/>
      <sheetName val="Oaks Club Ped Signals "/>
      <sheetName val="Oaks Club Ped Signals DBE"/>
      <sheetName val="Pounamu Bus Stops "/>
      <sheetName val="Pounamu Bus Stops DBE"/>
      <sheetName val="Suburb St Bus Lane"/>
      <sheetName val="Suburb St Bus Lane DBE"/>
      <sheetName val="PPC"/>
      <sheetName val="TPC"/>
      <sheetName val="PBE"/>
      <sheetName val="IBE"/>
      <sheetName val="PE1"/>
      <sheetName val="PE2"/>
      <sheetName val="IE"/>
      <sheetName val="Project Development"/>
      <sheetName val="Pre-implementation"/>
      <sheetName val="Implementation"/>
      <sheetName val="Construction and Property"/>
      <sheetName val="Summary Sheet"/>
      <sheetName val="Cashflow"/>
      <sheetName val="Macro Dat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B12" t="str">
            <v>Contract Quality Plan</v>
          </cell>
          <cell r="G12">
            <v>1821040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2550</v>
          </cell>
          <cell r="F13">
            <v>2550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1818490</v>
          </cell>
          <cell r="F14">
            <v>1818490</v>
          </cell>
        </row>
        <row r="16">
          <cell r="B16" t="str">
            <v>Traffic Management Plan</v>
          </cell>
          <cell r="G16">
            <v>233244.58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2687</v>
          </cell>
          <cell r="F17">
            <v>2687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230557.58</v>
          </cell>
          <cell r="F18">
            <v>230557.58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1725</v>
          </cell>
          <cell r="F20">
            <v>1725</v>
          </cell>
          <cell r="G20">
            <v>1725</v>
          </cell>
        </row>
        <row r="22">
          <cell r="B22" t="str">
            <v>Location &amp; Protection of Services</v>
          </cell>
          <cell r="G22">
            <v>24845.23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4845.2299999999996</v>
          </cell>
          <cell r="F23">
            <v>4845.2299999999996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20000</v>
          </cell>
          <cell r="F24">
            <v>20000</v>
          </cell>
        </row>
        <row r="26">
          <cell r="B26" t="str">
            <v>South side shared path (4 m wide)</v>
          </cell>
          <cell r="G26">
            <v>8556215.5800000001</v>
          </cell>
        </row>
        <row r="27">
          <cell r="B27" t="str">
            <v>SUBURB ST TO POUNAMU  (RP 5400 - 5180)</v>
          </cell>
          <cell r="G27">
            <v>657036.4</v>
          </cell>
        </row>
        <row r="28">
          <cell r="B28" t="str">
            <v>Imported Fill</v>
          </cell>
          <cell r="C28" t="str">
            <v>m3</v>
          </cell>
          <cell r="D28">
            <v>66</v>
          </cell>
          <cell r="E28">
            <v>69</v>
          </cell>
          <cell r="F28">
            <v>4554</v>
          </cell>
        </row>
        <row r="29">
          <cell r="B29" t="str">
            <v>25mm DG7 (NZTA M/10 2014) Asphalt Surfacing</v>
          </cell>
          <cell r="C29" t="str">
            <v>m2</v>
          </cell>
          <cell r="D29">
            <v>440</v>
          </cell>
          <cell r="E29">
            <v>46</v>
          </cell>
          <cell r="F29">
            <v>20240</v>
          </cell>
        </row>
        <row r="30">
          <cell r="B30" t="str">
            <v>100mm AP 40  Basecourse (Solid measure)</v>
          </cell>
          <cell r="C30" t="str">
            <v>m3</v>
          </cell>
          <cell r="D30">
            <v>44</v>
          </cell>
          <cell r="E30">
            <v>234.6</v>
          </cell>
          <cell r="F30">
            <v>10322.4</v>
          </cell>
        </row>
        <row r="31">
          <cell r="B31" t="str">
            <v>Timber edging with pegs</v>
          </cell>
          <cell r="C31" t="str">
            <v>m</v>
          </cell>
          <cell r="D31">
            <v>224</v>
          </cell>
          <cell r="E31">
            <v>11.5</v>
          </cell>
          <cell r="F31">
            <v>2576</v>
          </cell>
        </row>
        <row r="32">
          <cell r="B32" t="str">
            <v>install retaining wall</v>
          </cell>
          <cell r="C32" t="str">
            <v>m</v>
          </cell>
          <cell r="D32">
            <v>440</v>
          </cell>
          <cell r="E32">
            <v>1407.6</v>
          </cell>
          <cell r="F32">
            <v>619344</v>
          </cell>
        </row>
        <row r="33">
          <cell r="B33" t="str">
            <v>POUNAMU TO OAKS CLUB (RP 5130 - 4930)</v>
          </cell>
          <cell r="G33">
            <v>34270</v>
          </cell>
        </row>
        <row r="34">
          <cell r="B34" t="str">
            <v>Imported Fill</v>
          </cell>
          <cell r="C34" t="str">
            <v>m3</v>
          </cell>
          <cell r="D34">
            <v>60</v>
          </cell>
          <cell r="E34">
            <v>69</v>
          </cell>
          <cell r="F34">
            <v>4140</v>
          </cell>
        </row>
        <row r="35">
          <cell r="B35" t="str">
            <v>25mm DG7 (NZTA M/10 2014) Asphalt Surfacing</v>
          </cell>
          <cell r="C35" t="str">
            <v>m2</v>
          </cell>
          <cell r="D35">
            <v>400</v>
          </cell>
          <cell r="E35">
            <v>46</v>
          </cell>
          <cell r="F35">
            <v>18400</v>
          </cell>
        </row>
        <row r="36">
          <cell r="B36" t="str">
            <v>100mm AP 40  Basecourse (Solid measure)</v>
          </cell>
          <cell r="C36" t="str">
            <v>m3</v>
          </cell>
          <cell r="D36">
            <v>40</v>
          </cell>
          <cell r="E36">
            <v>234.6</v>
          </cell>
          <cell r="F36">
            <v>9384</v>
          </cell>
        </row>
        <row r="37">
          <cell r="B37" t="str">
            <v>Timber edging with pegs</v>
          </cell>
          <cell r="C37" t="str">
            <v>m</v>
          </cell>
          <cell r="D37">
            <v>204</v>
          </cell>
          <cell r="E37">
            <v>11.5</v>
          </cell>
          <cell r="F37">
            <v>2346</v>
          </cell>
        </row>
        <row r="38">
          <cell r="B38" t="str">
            <v>OAKS CLUB RETAINING WALL (RP 4900 - 4680)</v>
          </cell>
          <cell r="G38">
            <v>903334.2</v>
          </cell>
        </row>
        <row r="39">
          <cell r="B39" t="str">
            <v>install cantilever for footpath</v>
          </cell>
          <cell r="C39" t="str">
            <v>m</v>
          </cell>
          <cell r="D39">
            <v>220</v>
          </cell>
          <cell r="E39">
            <v>4025</v>
          </cell>
          <cell r="F39">
            <v>885500</v>
          </cell>
        </row>
        <row r="40">
          <cell r="B40" t="str">
            <v>25mm DG7 (NZTA M/10 2014) Asphalt Surfacing</v>
          </cell>
          <cell r="C40" t="str">
            <v>m2</v>
          </cell>
          <cell r="D40">
            <v>220</v>
          </cell>
          <cell r="E40">
            <v>46</v>
          </cell>
          <cell r="F40">
            <v>10120</v>
          </cell>
        </row>
        <row r="41">
          <cell r="B41" t="str">
            <v>100mm AP 40  Basecourse (Solid measure)</v>
          </cell>
          <cell r="C41" t="str">
            <v>m3</v>
          </cell>
          <cell r="D41">
            <v>22</v>
          </cell>
          <cell r="E41">
            <v>234.6</v>
          </cell>
          <cell r="F41">
            <v>5161.2</v>
          </cell>
        </row>
        <row r="42">
          <cell r="B42" t="str">
            <v>Timber edging with pegs</v>
          </cell>
          <cell r="C42" t="str">
            <v>m</v>
          </cell>
          <cell r="D42">
            <v>222</v>
          </cell>
          <cell r="E42">
            <v>11.5</v>
          </cell>
          <cell r="F42">
            <v>2553</v>
          </cell>
        </row>
        <row r="43">
          <cell r="B43" t="str">
            <v>OAKS CLUB TO NEW BUS STOP W OF HENSMAN (RP 4680 - 4280</v>
          </cell>
          <cell r="G43">
            <v>733654</v>
          </cell>
        </row>
        <row r="44">
          <cell r="B44" t="str">
            <v>install retaining wall 2m from existing</v>
          </cell>
          <cell r="C44" t="str">
            <v>m</v>
          </cell>
          <cell r="D44">
            <v>400</v>
          </cell>
          <cell r="E44">
            <v>1407.6</v>
          </cell>
          <cell r="F44">
            <v>563040</v>
          </cell>
        </row>
        <row r="45">
          <cell r="B45" t="str">
            <v>Imported Fill</v>
          </cell>
          <cell r="C45" t="str">
            <v>m3</v>
          </cell>
          <cell r="D45">
            <v>1600</v>
          </cell>
          <cell r="E45">
            <v>69</v>
          </cell>
          <cell r="F45">
            <v>110400</v>
          </cell>
        </row>
        <row r="46">
          <cell r="B46" t="str">
            <v>25mm DG7 (NZTA M/10 2014) Asphalt Surfacing</v>
          </cell>
          <cell r="C46" t="str">
            <v>m2</v>
          </cell>
          <cell r="D46">
            <v>800</v>
          </cell>
          <cell r="E46">
            <v>46</v>
          </cell>
          <cell r="F46">
            <v>36800</v>
          </cell>
        </row>
        <row r="47">
          <cell r="B47" t="str">
            <v>100mm AP 40  Basecourse (Solid measure)</v>
          </cell>
          <cell r="C47" t="str">
            <v>m3</v>
          </cell>
          <cell r="D47">
            <v>80</v>
          </cell>
          <cell r="E47">
            <v>234.6</v>
          </cell>
          <cell r="F47">
            <v>18768</v>
          </cell>
        </row>
        <row r="48">
          <cell r="B48" t="str">
            <v>Timber edging with pegs</v>
          </cell>
          <cell r="C48" t="str">
            <v>m</v>
          </cell>
          <cell r="D48">
            <v>404</v>
          </cell>
          <cell r="E48">
            <v>11.5</v>
          </cell>
          <cell r="F48">
            <v>4646</v>
          </cell>
        </row>
        <row r="49">
          <cell r="B49" t="str">
            <v>NEW W HENSMAN BUS STOP TO HENSMAN (RP 4240 - 4020)</v>
          </cell>
          <cell r="G49">
            <v>376903.3</v>
          </cell>
        </row>
        <row r="50">
          <cell r="B50" t="str">
            <v>install retaining wall 2m from existing</v>
          </cell>
          <cell r="C50" t="str">
            <v>m</v>
          </cell>
          <cell r="D50">
            <v>220</v>
          </cell>
          <cell r="E50">
            <v>1407.6</v>
          </cell>
          <cell r="F50">
            <v>309672</v>
          </cell>
        </row>
        <row r="51">
          <cell r="B51" t="str">
            <v>Relocate fencing and guardrail</v>
          </cell>
          <cell r="C51" t="str">
            <v>m</v>
          </cell>
          <cell r="D51">
            <v>220</v>
          </cell>
          <cell r="E51">
            <v>28.75</v>
          </cell>
          <cell r="F51">
            <v>6325</v>
          </cell>
        </row>
        <row r="52">
          <cell r="B52" t="str">
            <v>Tree/shrub removal</v>
          </cell>
          <cell r="C52" t="str">
            <v>m</v>
          </cell>
          <cell r="D52">
            <v>220</v>
          </cell>
          <cell r="E52">
            <v>57.5</v>
          </cell>
          <cell r="F52">
            <v>12650</v>
          </cell>
        </row>
        <row r="53">
          <cell r="B53" t="str">
            <v>Imported Fill</v>
          </cell>
          <cell r="C53" t="str">
            <v>m3</v>
          </cell>
          <cell r="D53">
            <v>330</v>
          </cell>
          <cell r="E53">
            <v>69</v>
          </cell>
          <cell r="F53">
            <v>22770</v>
          </cell>
        </row>
        <row r="54">
          <cell r="B54" t="str">
            <v>25mm DG7 (NZTA M/10 2014) Asphalt Surfacing</v>
          </cell>
          <cell r="C54" t="str">
            <v>m2</v>
          </cell>
          <cell r="D54">
            <v>330</v>
          </cell>
          <cell r="E54">
            <v>46</v>
          </cell>
          <cell r="F54">
            <v>15180</v>
          </cell>
        </row>
        <row r="55">
          <cell r="B55" t="str">
            <v>100mm AP 40  Basecourse (Solid measure)</v>
          </cell>
          <cell r="C55" t="str">
            <v>m3</v>
          </cell>
          <cell r="D55">
            <v>33</v>
          </cell>
          <cell r="E55">
            <v>234.6</v>
          </cell>
          <cell r="F55">
            <v>7741.8</v>
          </cell>
        </row>
        <row r="56">
          <cell r="B56" t="str">
            <v>Timber edging with pegs</v>
          </cell>
          <cell r="C56" t="str">
            <v>m</v>
          </cell>
          <cell r="D56">
            <v>223</v>
          </cell>
          <cell r="E56">
            <v>11.5</v>
          </cell>
          <cell r="F56">
            <v>2564.5</v>
          </cell>
        </row>
        <row r="57">
          <cell r="B57" t="str">
            <v>ANDREWS RD TO THE REES (RP 3800 - 3710)</v>
          </cell>
          <cell r="G57">
            <v>680793.1</v>
          </cell>
        </row>
        <row r="58">
          <cell r="B58" t="str">
            <v xml:space="preserve">install cantilever boardwalk </v>
          </cell>
          <cell r="C58" t="str">
            <v>m2</v>
          </cell>
          <cell r="D58">
            <v>300</v>
          </cell>
          <cell r="E58">
            <v>2012.5</v>
          </cell>
          <cell r="F58">
            <v>603750</v>
          </cell>
        </row>
        <row r="59">
          <cell r="B59" t="str">
            <v>Relocate fencing and guardrail</v>
          </cell>
          <cell r="C59" t="str">
            <v>m</v>
          </cell>
          <cell r="D59">
            <v>150</v>
          </cell>
          <cell r="E59">
            <v>28.75</v>
          </cell>
          <cell r="F59">
            <v>4312.5</v>
          </cell>
        </row>
        <row r="60">
          <cell r="B60" t="str">
            <v>Tree/shrub removal</v>
          </cell>
          <cell r="C60" t="str">
            <v>m</v>
          </cell>
          <cell r="D60">
            <v>150</v>
          </cell>
          <cell r="E60">
            <v>57.5</v>
          </cell>
          <cell r="F60">
            <v>8625</v>
          </cell>
        </row>
        <row r="61">
          <cell r="B61" t="str">
            <v>Imported Fill</v>
          </cell>
          <cell r="C61" t="str">
            <v>m3</v>
          </cell>
          <cell r="D61">
            <v>540</v>
          </cell>
          <cell r="E61">
            <v>69</v>
          </cell>
          <cell r="F61">
            <v>37260</v>
          </cell>
        </row>
        <row r="62">
          <cell r="B62" t="str">
            <v>25mm DG7 (NZTA M/10 2014) Asphalt Surfacing</v>
          </cell>
          <cell r="C62" t="str">
            <v>m2</v>
          </cell>
          <cell r="D62">
            <v>360</v>
          </cell>
          <cell r="E62">
            <v>46</v>
          </cell>
          <cell r="F62">
            <v>16560</v>
          </cell>
        </row>
        <row r="63">
          <cell r="B63" t="str">
            <v>100mm AP 40  Basecourse (Solid measure)</v>
          </cell>
          <cell r="C63" t="str">
            <v>m3</v>
          </cell>
          <cell r="D63">
            <v>36</v>
          </cell>
          <cell r="E63">
            <v>234.6</v>
          </cell>
          <cell r="F63">
            <v>8445.6</v>
          </cell>
        </row>
        <row r="64">
          <cell r="B64" t="str">
            <v>Timber edging with pegs</v>
          </cell>
          <cell r="C64" t="str">
            <v>m</v>
          </cell>
          <cell r="D64">
            <v>160</v>
          </cell>
          <cell r="E64">
            <v>11.5</v>
          </cell>
          <cell r="F64">
            <v>1840</v>
          </cell>
        </row>
        <row r="65">
          <cell r="B65" t="str">
            <v>THE REES TO LARCH HILL (RP3680 - 3290)</v>
          </cell>
          <cell r="G65">
            <v>3255592.5</v>
          </cell>
        </row>
        <row r="66">
          <cell r="B66" t="str">
            <v>Install pole and panel retaining wall 2m from existing</v>
          </cell>
          <cell r="C66" t="str">
            <v>m</v>
          </cell>
          <cell r="D66">
            <v>390</v>
          </cell>
          <cell r="E66">
            <v>5750</v>
          </cell>
          <cell r="F66">
            <v>2242500</v>
          </cell>
        </row>
        <row r="67">
          <cell r="B67" t="str">
            <v>Relocate fencing and guardrail</v>
          </cell>
          <cell r="C67" t="str">
            <v>m</v>
          </cell>
          <cell r="D67">
            <v>390</v>
          </cell>
          <cell r="E67">
            <v>28.75</v>
          </cell>
          <cell r="F67">
            <v>11212.5</v>
          </cell>
        </row>
        <row r="68">
          <cell r="B68" t="str">
            <v>Tree/shrub removal</v>
          </cell>
          <cell r="C68" t="str">
            <v>m</v>
          </cell>
          <cell r="D68">
            <v>390</v>
          </cell>
          <cell r="E68">
            <v>57.5</v>
          </cell>
          <cell r="F68">
            <v>22425</v>
          </cell>
        </row>
        <row r="69">
          <cell r="B69" t="str">
            <v>Imported Fill</v>
          </cell>
          <cell r="C69" t="str">
            <v>m3</v>
          </cell>
          <cell r="D69">
            <v>195</v>
          </cell>
          <cell r="E69">
            <v>69</v>
          </cell>
          <cell r="F69">
            <v>13455</v>
          </cell>
        </row>
        <row r="70">
          <cell r="B70" t="str">
            <v>Timber Boardwalk</v>
          </cell>
          <cell r="C70" t="str">
            <v>m2</v>
          </cell>
          <cell r="D70">
            <v>780</v>
          </cell>
          <cell r="E70">
            <v>1150</v>
          </cell>
          <cell r="F70">
            <v>897000</v>
          </cell>
        </row>
        <row r="71">
          <cell r="B71" t="str">
            <v>Remove existing timber boardwalk</v>
          </cell>
          <cell r="C71" t="str">
            <v>m2</v>
          </cell>
          <cell r="D71">
            <v>300</v>
          </cell>
          <cell r="E71">
            <v>230</v>
          </cell>
          <cell r="F71">
            <v>69000</v>
          </cell>
        </row>
        <row r="72">
          <cell r="B72" t="str">
            <v>LARCH HILL TO GOLDFIELD HTS (RP 3290 - 2880)</v>
          </cell>
          <cell r="G72">
            <v>509390.2</v>
          </cell>
        </row>
        <row r="73">
          <cell r="B73" t="str">
            <v>retaining wall 2m from existing</v>
          </cell>
          <cell r="C73" t="str">
            <v>m</v>
          </cell>
          <cell r="D73">
            <v>280</v>
          </cell>
          <cell r="E73">
            <v>1407.6</v>
          </cell>
          <cell r="F73">
            <v>394128</v>
          </cell>
        </row>
        <row r="74">
          <cell r="B74" t="str">
            <v>Relocate fencing and guardrail</v>
          </cell>
          <cell r="C74" t="str">
            <v>m</v>
          </cell>
          <cell r="D74">
            <v>280</v>
          </cell>
          <cell r="E74">
            <v>28.75</v>
          </cell>
          <cell r="F74">
            <v>8050</v>
          </cell>
        </row>
        <row r="75">
          <cell r="B75" t="str">
            <v>Tree/shrub removal</v>
          </cell>
          <cell r="C75" t="str">
            <v>m</v>
          </cell>
          <cell r="D75">
            <v>280</v>
          </cell>
          <cell r="E75">
            <v>57.5</v>
          </cell>
          <cell r="F75">
            <v>16100</v>
          </cell>
        </row>
        <row r="76">
          <cell r="B76" t="str">
            <v>Imported Fill</v>
          </cell>
          <cell r="C76" t="str">
            <v>m3</v>
          </cell>
          <cell r="D76">
            <v>420</v>
          </cell>
          <cell r="E76">
            <v>69</v>
          </cell>
          <cell r="F76">
            <v>28980</v>
          </cell>
        </row>
        <row r="77">
          <cell r="B77" t="str">
            <v>Relocate signage</v>
          </cell>
          <cell r="C77" t="str">
            <v>ea</v>
          </cell>
          <cell r="D77">
            <v>3</v>
          </cell>
          <cell r="E77">
            <v>115</v>
          </cell>
          <cell r="F77">
            <v>345</v>
          </cell>
        </row>
        <row r="78">
          <cell r="B78" t="str">
            <v>25mm DG7 (NZTA M/10 2014) Asphalt Surfacing</v>
          </cell>
          <cell r="C78" t="str">
            <v>m2</v>
          </cell>
          <cell r="D78">
            <v>820</v>
          </cell>
          <cell r="E78">
            <v>46</v>
          </cell>
          <cell r="F78">
            <v>37720</v>
          </cell>
        </row>
        <row r="79">
          <cell r="B79" t="str">
            <v>100mm AP 40  Basecourse (Solid measure)</v>
          </cell>
          <cell r="C79" t="str">
            <v>m3</v>
          </cell>
          <cell r="D79">
            <v>82</v>
          </cell>
          <cell r="E79">
            <v>234.6</v>
          </cell>
          <cell r="F79">
            <v>19237.2</v>
          </cell>
        </row>
        <row r="80">
          <cell r="B80" t="str">
            <v>Timber edging with pegs</v>
          </cell>
          <cell r="C80" t="str">
            <v>m</v>
          </cell>
          <cell r="D80">
            <v>420</v>
          </cell>
          <cell r="E80">
            <v>11.5</v>
          </cell>
          <cell r="F80">
            <v>4830</v>
          </cell>
        </row>
        <row r="81">
          <cell r="B81" t="str">
            <v>GOLDFIELD HTS TO POTTERS HILL DR (RP 2680 - 2420)</v>
          </cell>
          <cell r="G81">
            <v>110553.48</v>
          </cell>
        </row>
        <row r="82">
          <cell r="B82" t="str">
            <v>Provisional Sum for relocation of Power Transformer</v>
          </cell>
          <cell r="C82" t="str">
            <v>PS</v>
          </cell>
          <cell r="D82">
            <v>1</v>
          </cell>
          <cell r="E82">
            <v>50000</v>
          </cell>
          <cell r="F82">
            <v>50000</v>
          </cell>
        </row>
        <row r="83">
          <cell r="B83" t="str">
            <v>Tree/shrub removal</v>
          </cell>
          <cell r="C83" t="str">
            <v>m</v>
          </cell>
          <cell r="D83">
            <v>224</v>
          </cell>
          <cell r="E83">
            <v>57.5</v>
          </cell>
          <cell r="F83">
            <v>12880</v>
          </cell>
        </row>
        <row r="84">
          <cell r="B84" t="str">
            <v>Imported Fill</v>
          </cell>
          <cell r="C84" t="str">
            <v>m3</v>
          </cell>
          <cell r="D84">
            <v>201.6</v>
          </cell>
          <cell r="E84">
            <v>69</v>
          </cell>
          <cell r="F84">
            <v>13910.4</v>
          </cell>
        </row>
        <row r="85">
          <cell r="B85" t="str">
            <v>25mm DG7 (NZTA M/10 2014) Asphalt Surfacing</v>
          </cell>
          <cell r="C85" t="str">
            <v>m2</v>
          </cell>
          <cell r="D85">
            <v>448</v>
          </cell>
          <cell r="E85">
            <v>46</v>
          </cell>
          <cell r="F85">
            <v>20608</v>
          </cell>
        </row>
        <row r="86">
          <cell r="B86" t="str">
            <v>100mm AP 40  Basecourse (Solid measure)</v>
          </cell>
          <cell r="C86" t="str">
            <v>m3</v>
          </cell>
          <cell r="D86">
            <v>44.800000000000004</v>
          </cell>
          <cell r="E86">
            <v>234.6</v>
          </cell>
          <cell r="F86">
            <v>10510.08</v>
          </cell>
        </row>
        <row r="87">
          <cell r="B87" t="str">
            <v>Timber edging with pegs</v>
          </cell>
          <cell r="C87" t="str">
            <v>m</v>
          </cell>
          <cell r="D87">
            <v>230</v>
          </cell>
          <cell r="E87">
            <v>11.5</v>
          </cell>
          <cell r="F87">
            <v>2645</v>
          </cell>
        </row>
        <row r="88">
          <cell r="B88" t="str">
            <v>POTTERS HILL TO FRANKTON TRACK CONN.(RP 2400 - 1880)</v>
          </cell>
          <cell r="G88">
            <v>1294688.3999999999</v>
          </cell>
        </row>
        <row r="89">
          <cell r="B89" t="str">
            <v>Imported Fill</v>
          </cell>
          <cell r="C89" t="str">
            <v>m3</v>
          </cell>
          <cell r="D89">
            <v>936</v>
          </cell>
          <cell r="E89">
            <v>69</v>
          </cell>
          <cell r="F89">
            <v>64584</v>
          </cell>
        </row>
        <row r="90">
          <cell r="B90" t="str">
            <v>Retaining wall avg 4m high</v>
          </cell>
          <cell r="C90" t="str">
            <v>m2</v>
          </cell>
          <cell r="D90">
            <v>2080</v>
          </cell>
          <cell r="E90">
            <v>469.2</v>
          </cell>
          <cell r="F90">
            <v>975936</v>
          </cell>
        </row>
        <row r="91">
          <cell r="B91" t="str">
            <v>Drainage works (600mm dia. pipe)</v>
          </cell>
          <cell r="C91" t="str">
            <v>m</v>
          </cell>
          <cell r="D91">
            <v>150</v>
          </cell>
          <cell r="E91">
            <v>1173</v>
          </cell>
          <cell r="F91">
            <v>175950</v>
          </cell>
        </row>
        <row r="92">
          <cell r="B92" t="str">
            <v>25mm DG7 (NZTA M/10 2014) Asphalt Surfacing</v>
          </cell>
          <cell r="C92" t="str">
            <v>m2</v>
          </cell>
          <cell r="D92">
            <v>1040</v>
          </cell>
          <cell r="E92">
            <v>46</v>
          </cell>
          <cell r="F92">
            <v>47840</v>
          </cell>
        </row>
        <row r="93">
          <cell r="B93" t="str">
            <v>100mm AP 40  Basecourse (Solid measure)</v>
          </cell>
          <cell r="C93" t="str">
            <v>m3</v>
          </cell>
          <cell r="D93">
            <v>104</v>
          </cell>
          <cell r="E93">
            <v>234.6</v>
          </cell>
          <cell r="F93">
            <v>24398.399999999998</v>
          </cell>
        </row>
        <row r="94">
          <cell r="B94" t="str">
            <v>Timber edging with pegs</v>
          </cell>
          <cell r="C94" t="str">
            <v>m</v>
          </cell>
          <cell r="D94">
            <v>520</v>
          </cell>
          <cell r="E94">
            <v>11.5</v>
          </cell>
          <cell r="F94">
            <v>5980</v>
          </cell>
        </row>
        <row r="96">
          <cell r="B96" t="str">
            <v>Street Lighting</v>
          </cell>
          <cell r="G96">
            <v>0</v>
          </cell>
        </row>
        <row r="97">
          <cell r="B97" t="str">
            <v>Replace Existing bulbs with LED</v>
          </cell>
          <cell r="C97" t="str">
            <v>ea</v>
          </cell>
          <cell r="D97">
            <v>0</v>
          </cell>
          <cell r="F97">
            <v>0</v>
          </cell>
        </row>
        <row r="98">
          <cell r="B98" t="str">
            <v xml:space="preserve">Provisional: Additional Street lights </v>
          </cell>
          <cell r="C98" t="str">
            <v>ea</v>
          </cell>
          <cell r="D98">
            <v>0</v>
          </cell>
          <cell r="F98">
            <v>0</v>
          </cell>
        </row>
        <row r="100">
          <cell r="B100" t="str">
            <v>Miscellaneous</v>
          </cell>
          <cell r="G100">
            <v>347545.23</v>
          </cell>
        </row>
        <row r="101">
          <cell r="B101" t="str">
            <v xml:space="preserve">Road construction RAMM information </v>
          </cell>
          <cell r="C101" t="str">
            <v>LS</v>
          </cell>
          <cell r="D101">
            <v>1</v>
          </cell>
          <cell r="E101">
            <v>2545.23</v>
          </cell>
          <cell r="F101">
            <v>2545.23</v>
          </cell>
        </row>
        <row r="102">
          <cell r="B102" t="str">
            <v>Viewing platform/boardwalk east of the Rees</v>
          </cell>
          <cell r="C102" t="str">
            <v>m2</v>
          </cell>
          <cell r="D102">
            <v>150</v>
          </cell>
          <cell r="E102">
            <v>1150</v>
          </cell>
          <cell r="F102">
            <v>172500</v>
          </cell>
        </row>
        <row r="103">
          <cell r="B103" t="str">
            <v>Viewing platform east of Middleton Rd</v>
          </cell>
          <cell r="C103" t="str">
            <v>m2</v>
          </cell>
          <cell r="D103">
            <v>150</v>
          </cell>
          <cell r="E103">
            <v>1150</v>
          </cell>
          <cell r="F103">
            <v>172500</v>
          </cell>
        </row>
        <row r="105">
          <cell r="B105" t="str">
            <v>Total Physical Works</v>
          </cell>
          <cell r="G105">
            <v>10984615.619999999</v>
          </cell>
        </row>
        <row r="107">
          <cell r="B107" t="str">
            <v>Land Requirement</v>
          </cell>
          <cell r="G107">
            <v>0</v>
          </cell>
        </row>
        <row r="110">
          <cell r="B110" t="str">
            <v>Total Land Acquisition</v>
          </cell>
          <cell r="G110">
            <v>0</v>
          </cell>
        </row>
        <row r="115">
          <cell r="E115" t="str">
            <v xml:space="preserve">check </v>
          </cell>
          <cell r="F115">
            <v>10984615.619999999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ental Breakdown-General"/>
      <sheetName val="Frankton Summary"/>
      <sheetName val="FF6 Hawthorne Dr RAB Signals"/>
      <sheetName val="DBE FF6 Hawthorne Dr RAB"/>
      <sheetName val="FF5 Grant Rd RAB Signals"/>
      <sheetName val="DBE FF5 Grant Rd RAB"/>
      <sheetName val="FF7 Hardware Ln to BP"/>
      <sheetName val="FF7 PPC Hardware Ln to BP"/>
      <sheetName val="DBE FF7 Hardware Ln to BP"/>
      <sheetName val="FF4 Hansen Rd Signals"/>
      <sheetName val="FF4 PPC Hansen Rd New Link"/>
      <sheetName val="DBE FF4 Hansen Rd Signals"/>
      <sheetName val="FF3 Joe O'Connell Signals"/>
      <sheetName val="DBE FF3 Joe O'Connell Signals"/>
      <sheetName val="FF-FQ BP Signals"/>
      <sheetName val="PPC FF-FQ BP Signals"/>
      <sheetName val="FF-FQ DBE BP Signals"/>
      <sheetName val="FF2 PT Hub"/>
      <sheetName val="PPC PT Hub"/>
      <sheetName val="DBE FF2 PT Hub"/>
      <sheetName val="FF2A Interim PT Hub"/>
      <sheetName val="PPC Interim PT Hub"/>
      <sheetName val="DBE FF2A Interim PT Hub"/>
      <sheetName val="FF8 Lucas Pl Signals"/>
      <sheetName val="DBE FF8 Lucas Pl Signals"/>
      <sheetName val="FF9 Kawarau Rd"/>
      <sheetName val="DBE FF9 Kawarau Rd"/>
      <sheetName val="FF10 Humphrey St Signals"/>
      <sheetName val="DBE FF10 Humphrey St"/>
      <sheetName val="FF11 Humphrey St Link"/>
      <sheetName val="PPC FF11 Humphrey St Link"/>
      <sheetName val="DBE FF11 Humphrey St Link"/>
      <sheetName val="Element Breakdown-Rbt 4lane GC"/>
      <sheetName val="SH6-6A Signals"/>
      <sheetName val="PPC All"/>
      <sheetName val="TPC"/>
      <sheetName val="PBE"/>
      <sheetName val="IBE"/>
      <sheetName val="DBE General"/>
      <sheetName val="DBE Rbt 4lane GC"/>
      <sheetName val="DBE Signals"/>
      <sheetName val="Summary"/>
      <sheetName val="PE1"/>
      <sheetName val="PE2"/>
      <sheetName val="IE"/>
      <sheetName val="Project Development"/>
      <sheetName val="Pre-implementation"/>
      <sheetName val="Implementation"/>
      <sheetName val="Construction and Property"/>
      <sheetName val="Summary Sheet"/>
      <sheetName val="Cashflow"/>
      <sheetName val="Macro Data"/>
    </sheetNames>
    <sheetDataSet>
      <sheetData sheetId="0"/>
      <sheetData sheetId="1"/>
      <sheetData sheetId="2"/>
      <sheetData sheetId="3"/>
      <sheetData sheetId="4"/>
      <sheetData sheetId="5"/>
      <sheetData sheetId="6">
        <row r="62">
          <cell r="G62">
            <v>40000</v>
          </cell>
        </row>
      </sheetData>
      <sheetData sheetId="7">
        <row r="20">
          <cell r="I20">
            <v>4157550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62">
          <cell r="G62">
            <v>100000</v>
          </cell>
        </row>
      </sheetData>
      <sheetData sheetId="15">
        <row r="17">
          <cell r="I17">
            <v>2615000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7">
          <cell r="B7" t="str">
            <v>57 Frankton-Ladies Mile Highway (Grant's) require 1,600m2 along SH6 frontage for state highway</v>
          </cell>
          <cell r="C7" t="str">
            <v>No</v>
          </cell>
          <cell r="D7">
            <v>1600000</v>
          </cell>
        </row>
        <row r="8">
          <cell r="B8" t="str">
            <v>57 Frankton-Ladies Mile Highway (Grant's) require 1,220m2 for new Hansen Road link (to become local road) 
Existing Hansen Road to be stopped - TBC</v>
          </cell>
          <cell r="C8" t="str">
            <v>No</v>
          </cell>
          <cell r="D8">
            <v>1220000</v>
          </cell>
        </row>
        <row r="9">
          <cell r="B9" t="str">
            <v xml:space="preserve">33 Joe O'Connell Drive/Events Centre (Queenstown Lakes District Council) require 1,750m2 along SH6 frontage for state highway </v>
          </cell>
          <cell r="C9" t="str">
            <v>No</v>
          </cell>
          <cell r="D9">
            <v>350000</v>
          </cell>
        </row>
        <row r="10">
          <cell r="B10" t="str">
            <v>1 Hansen Road (Staff Accomodation at Hansen Road Limited) require 530m2 along SH6 frontage for state highway</v>
          </cell>
          <cell r="C10" t="str">
            <v>No</v>
          </cell>
          <cell r="D10">
            <v>477000</v>
          </cell>
        </row>
        <row r="11">
          <cell r="B11" t="str">
            <v>Recreation Reserve/Events Centre (Crown admisitered by DoC) require 420m2 along SH6 frontage for state highway</v>
          </cell>
          <cell r="C11" t="str">
            <v>No</v>
          </cell>
          <cell r="D11">
            <v>84000</v>
          </cell>
        </row>
        <row r="12">
          <cell r="B12" t="str">
            <v>Recreation Reserve/Frankton Golf Course (Crown administered by DoC) require 8400m2 for SH6/6A Signals</v>
          </cell>
          <cell r="C12" t="str">
            <v>No</v>
          </cell>
          <cell r="D12">
            <v>2100000</v>
          </cell>
        </row>
        <row r="13">
          <cell r="B13" t="str">
            <v>Recreation Reserve/Frankton Golf Course (Crown administered by DoC) require 0m2 for PT hub</v>
          </cell>
          <cell r="C13" t="str">
            <v>No</v>
          </cell>
          <cell r="D13">
            <v>7500000</v>
          </cell>
        </row>
        <row r="14">
          <cell r="B14" t="str">
            <v>1094 Frankton Road (BP Oil New Zealand Limited) require 420m2 off frontage for new intersection</v>
          </cell>
          <cell r="C14" t="str">
            <v>No</v>
          </cell>
          <cell r="D14">
            <v>0</v>
          </cell>
        </row>
        <row r="15">
          <cell r="B15" t="str">
            <v>Recreation Reserve/Frankton Domain (QLDC) require 4,340m2 of land for staged expansion of bus hub</v>
          </cell>
          <cell r="C15" t="str">
            <v>No</v>
          </cell>
          <cell r="D15">
            <v>868000</v>
          </cell>
        </row>
        <row r="16">
          <cell r="D16">
            <v>0</v>
          </cell>
        </row>
        <row r="17">
          <cell r="B17" t="str">
            <v>54 Douglas Street (Fire and Emergency New Zealand) Frankton Fire Station require 22m2 for Humphrey Street link</v>
          </cell>
          <cell r="C17" t="str">
            <v>No</v>
          </cell>
          <cell r="D17">
            <v>1650000</v>
          </cell>
        </row>
        <row r="18">
          <cell r="B18" t="str">
            <v>54 Douglas Street (Fire and Emergency New Zealand) Frankton Fire Station require 1077m2 for Humphrey Street link</v>
          </cell>
          <cell r="C18" t="str">
            <v>No</v>
          </cell>
          <cell r="D18">
            <v>0</v>
          </cell>
        </row>
        <row r="19">
          <cell r="B19" t="str">
            <v>56/6 Douglas Street (Deanne Gabrielle Yong, Jeremy John Yong and SWL Trustee Company Limited) require 1 townhouse and 294m2 for Humphrey Streeet link</v>
          </cell>
          <cell r="C19" t="str">
            <v>No</v>
          </cell>
          <cell r="D19">
            <v>858000</v>
          </cell>
        </row>
        <row r="20">
          <cell r="B20" t="str">
            <v>56/7 Douglas Street (Noeline Vera Cleaver) require 1 townhouse and 272m2 for Humphrey Streeet link</v>
          </cell>
          <cell r="C20" t="str">
            <v>No</v>
          </cell>
          <cell r="D20">
            <v>858000</v>
          </cell>
        </row>
        <row r="21">
          <cell r="B21" t="str">
            <v>40 Lucas Place (Shotover Park Limited) require 600m2 for Humphrey Street link</v>
          </cell>
          <cell r="C21" t="str">
            <v>No</v>
          </cell>
          <cell r="D21">
            <v>1242000</v>
          </cell>
        </row>
        <row r="22">
          <cell r="D22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B1" t="e">
            <v>#REF!</v>
          </cell>
        </row>
        <row r="2">
          <cell r="B2" t="e">
            <v>#REF!</v>
          </cell>
        </row>
        <row r="3">
          <cell r="B3" t="e">
            <v>#REF!</v>
          </cell>
        </row>
        <row r="4">
          <cell r="B4" t="e">
            <v>#REF!</v>
          </cell>
        </row>
        <row r="5">
          <cell r="B5" t="e">
            <v>#REF!</v>
          </cell>
        </row>
        <row r="6">
          <cell r="B6" t="e">
            <v>#REF!</v>
          </cell>
        </row>
        <row r="7">
          <cell r="B7">
            <v>48</v>
          </cell>
        </row>
        <row r="8">
          <cell r="B8" t="e">
            <v>#REF!</v>
          </cell>
        </row>
        <row r="9">
          <cell r="B9" t="e">
            <v>#REF!</v>
          </cell>
        </row>
        <row r="10">
          <cell r="B10" t="e">
            <v>#REF!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 Elemental Breakdown"/>
      <sheetName val="F2Q Summary"/>
      <sheetName val="Supporting Infrastructure"/>
      <sheetName val="Supporting Infrastructure DBE"/>
      <sheetName val="Shared Path"/>
      <sheetName val="Shared Path DBE"/>
      <sheetName val="McBride St Int"/>
      <sheetName val="McBride St Int DBE"/>
      <sheetName val="Yewlett to Marina Widening"/>
      <sheetName val="Yewlett to Marina Widening DBE"/>
      <sheetName val="Marina Dr Signals"/>
      <sheetName val="Marina Dr Signals DBE"/>
      <sheetName val="Marina Dr to Perkins Rd Bus Ln"/>
      <sheetName val="Marina Dr to Perkins Rd BL DBE"/>
      <sheetName val="Marina West Int Signals"/>
      <sheetName val="Marina West Int Signals DBE"/>
      <sheetName val="Middleton Rd EB Bus Stop"/>
      <sheetName val="Middleton Rd EB Bus Stop DBE"/>
      <sheetName val="Middleton Rd to Battery Hill"/>
      <sheetName val="Middleton Rd to Battery HillDBE"/>
      <sheetName val="Battery Hill Ped Signals"/>
      <sheetName val="Battery Hill Ped Signals DBE"/>
      <sheetName val="Goldfield Hts Signals"/>
      <sheetName val="Goldfield Hts Signals DBE"/>
      <sheetName val="Goldfields to Larch Hill BL"/>
      <sheetName val="Goldfields to Larch Hill BL DBE"/>
      <sheetName val="Larch Hill Ped Signals"/>
      <sheetName val="Larch Hill Ped Signals DBE"/>
      <sheetName val="Hensman Rd Int Signals"/>
      <sheetName val="Hensman Rd Int Signals DBE"/>
      <sheetName val="West Hensman Bus Stops"/>
      <sheetName val="West Hensman Bus Stops DBE"/>
      <sheetName val="Oaks Club Ped Signals "/>
      <sheetName val="Oaks Club Ped Signals DBE"/>
      <sheetName val="Pounamu Bus Stops "/>
      <sheetName val="Pounamu Bus Stops DBE"/>
      <sheetName val="Suburb St Bus Lane"/>
      <sheetName val="Suburb St Bus Lane DBE"/>
      <sheetName val="PPC"/>
      <sheetName val="TPC"/>
      <sheetName val="PBE"/>
      <sheetName val="IBE"/>
      <sheetName val="PE1"/>
      <sheetName val="PE2"/>
      <sheetName val="IE"/>
      <sheetName val="Project Development"/>
      <sheetName val="Pre-implementation"/>
      <sheetName val="Implementation"/>
      <sheetName val="Construction and Property"/>
      <sheetName val="Summary Sheet"/>
      <sheetName val="Cashflow"/>
      <sheetName val="Macro Data"/>
    </sheetNames>
    <sheetDataSet>
      <sheetData sheetId="0" refreshError="1"/>
      <sheetData sheetId="1">
        <row r="17">
          <cell r="A17" t="str">
            <v>SH6a Lakeside Shared Path</v>
          </cell>
        </row>
      </sheetData>
      <sheetData sheetId="2">
        <row r="12">
          <cell r="B12" t="str">
            <v>Contract Quality Plan</v>
          </cell>
          <cell r="G12">
            <v>24000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21000</v>
          </cell>
          <cell r="F14">
            <v>21000</v>
          </cell>
        </row>
        <row r="16">
          <cell r="B16" t="str">
            <v>Traffic Management Plan</v>
          </cell>
          <cell r="G16">
            <v>59000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9000</v>
          </cell>
          <cell r="F17">
            <v>9000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50000</v>
          </cell>
          <cell r="F18">
            <v>50000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60000</v>
          </cell>
          <cell r="F20">
            <v>60000</v>
          </cell>
          <cell r="G20">
            <v>60000</v>
          </cell>
        </row>
        <row r="22">
          <cell r="B22" t="str">
            <v>Location &amp; Protection of Services</v>
          </cell>
          <cell r="G22">
            <v>70000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20000</v>
          </cell>
          <cell r="F23">
            <v>20000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50000</v>
          </cell>
          <cell r="F24">
            <v>50000</v>
          </cell>
        </row>
        <row r="26">
          <cell r="B26" t="str">
            <v>Bus Stop Infrastructure</v>
          </cell>
          <cell r="G26">
            <v>786000</v>
          </cell>
        </row>
        <row r="27">
          <cell r="B27" t="str">
            <v>Supply and install shelter</v>
          </cell>
          <cell r="C27" t="str">
            <v>ea</v>
          </cell>
          <cell r="D27">
            <v>34</v>
          </cell>
          <cell r="E27">
            <v>15500</v>
          </cell>
          <cell r="F27">
            <v>527000</v>
          </cell>
        </row>
        <row r="28">
          <cell r="B28" t="str">
            <v>Supply and install rubbish bin</v>
          </cell>
          <cell r="C28" t="str">
            <v>ea</v>
          </cell>
          <cell r="D28">
            <v>21</v>
          </cell>
          <cell r="E28">
            <v>1000</v>
          </cell>
          <cell r="F28">
            <v>21000</v>
          </cell>
        </row>
        <row r="29">
          <cell r="B29" t="str">
            <v>Supply and install seating</v>
          </cell>
          <cell r="C29" t="str">
            <v>ea</v>
          </cell>
          <cell r="D29">
            <v>34</v>
          </cell>
          <cell r="E29">
            <v>3200</v>
          </cell>
          <cell r="F29">
            <v>108800</v>
          </cell>
        </row>
        <row r="30">
          <cell r="B30" t="str">
            <v>Supply and install bike racks</v>
          </cell>
          <cell r="C30" t="str">
            <v>ea</v>
          </cell>
          <cell r="D30">
            <v>34</v>
          </cell>
          <cell r="E30">
            <v>1950</v>
          </cell>
          <cell r="F30">
            <v>66300</v>
          </cell>
        </row>
        <row r="31">
          <cell r="B31" t="str">
            <v>Supply and install ski racks</v>
          </cell>
          <cell r="C31" t="str">
            <v>ea</v>
          </cell>
          <cell r="D31">
            <v>34</v>
          </cell>
          <cell r="E31">
            <v>1850</v>
          </cell>
          <cell r="F31">
            <v>62900</v>
          </cell>
        </row>
        <row r="32">
          <cell r="B32" t="str">
            <v>Supply and install solar LED lighting on shelter</v>
          </cell>
          <cell r="C32" t="str">
            <v>ea</v>
          </cell>
          <cell r="F32">
            <v>0</v>
          </cell>
        </row>
        <row r="34">
          <cell r="B34" t="str">
            <v>North side footpath (2 m wide)</v>
          </cell>
          <cell r="G34">
            <v>189320</v>
          </cell>
        </row>
        <row r="35">
          <cell r="B35" t="str">
            <v>GOLDFIELD TO POTTERS HILL (RP 2680 - 2440)</v>
          </cell>
          <cell r="G35">
            <v>139470</v>
          </cell>
        </row>
        <row r="36">
          <cell r="B36" t="str">
            <v xml:space="preserve">Cut and undercut rock to waste </v>
          </cell>
          <cell r="C36" t="str">
            <v>m3</v>
          </cell>
          <cell r="D36">
            <v>543</v>
          </cell>
          <cell r="E36">
            <v>150</v>
          </cell>
          <cell r="F36">
            <v>81450</v>
          </cell>
        </row>
        <row r="37">
          <cell r="B37" t="str">
            <v>25mm DG7 (NZTA M/10 2014) Asphalt Surfacing</v>
          </cell>
          <cell r="C37" t="str">
            <v>m2</v>
          </cell>
          <cell r="D37">
            <v>360</v>
          </cell>
          <cell r="E37">
            <v>45</v>
          </cell>
          <cell r="F37">
            <v>16200</v>
          </cell>
        </row>
        <row r="38">
          <cell r="B38" t="str">
            <v>100mm AP 40  Basecourse (Solid measure)</v>
          </cell>
          <cell r="C38" t="str">
            <v>m3</v>
          </cell>
          <cell r="D38">
            <v>36</v>
          </cell>
          <cell r="E38">
            <v>270</v>
          </cell>
          <cell r="F38">
            <v>9720</v>
          </cell>
        </row>
        <row r="39">
          <cell r="B39" t="str">
            <v>Timber edging with pegs</v>
          </cell>
          <cell r="C39" t="str">
            <v>m</v>
          </cell>
          <cell r="D39">
            <v>480</v>
          </cell>
          <cell r="E39">
            <v>20</v>
          </cell>
          <cell r="F39">
            <v>9600</v>
          </cell>
        </row>
        <row r="40">
          <cell r="B40" t="str">
            <v xml:space="preserve">Existing lighting column relocation </v>
          </cell>
          <cell r="C40" t="str">
            <v>ea</v>
          </cell>
          <cell r="D40">
            <v>7</v>
          </cell>
          <cell r="E40">
            <v>2500</v>
          </cell>
          <cell r="F40">
            <v>17500</v>
          </cell>
        </row>
        <row r="41">
          <cell r="B41" t="str">
            <v xml:space="preserve">Install headwall </v>
          </cell>
          <cell r="C41" t="str">
            <v>ea</v>
          </cell>
          <cell r="D41">
            <v>1</v>
          </cell>
          <cell r="E41">
            <v>5000</v>
          </cell>
          <cell r="F41">
            <v>5000</v>
          </cell>
        </row>
        <row r="43">
          <cell r="B43" t="str">
            <v>TOWNE PLACE (RP 300 - 100)</v>
          </cell>
          <cell r="G43">
            <v>49850</v>
          </cell>
        </row>
        <row r="44">
          <cell r="B44" t="str">
            <v xml:space="preserve">Cut and undercut to waste </v>
          </cell>
          <cell r="C44" t="str">
            <v>m3</v>
          </cell>
          <cell r="D44">
            <v>60</v>
          </cell>
          <cell r="E44">
            <v>50</v>
          </cell>
          <cell r="F44">
            <v>3000</v>
          </cell>
        </row>
        <row r="45">
          <cell r="B45" t="str">
            <v>25mm DG7 (NZTA M/10 2014) Asphalt Surfacing</v>
          </cell>
          <cell r="C45" t="str">
            <v>m2</v>
          </cell>
          <cell r="D45">
            <v>400</v>
          </cell>
          <cell r="E45">
            <v>45</v>
          </cell>
          <cell r="F45">
            <v>18000</v>
          </cell>
        </row>
        <row r="46">
          <cell r="B46" t="str">
            <v>100mm AP 40  Basecourse (Solid measure)</v>
          </cell>
          <cell r="C46" t="str">
            <v>m3</v>
          </cell>
          <cell r="D46">
            <v>40</v>
          </cell>
          <cell r="E46">
            <v>270</v>
          </cell>
          <cell r="F46">
            <v>10800</v>
          </cell>
        </row>
        <row r="47">
          <cell r="B47" t="str">
            <v>Timber edging with pegs</v>
          </cell>
          <cell r="C47" t="str">
            <v>m</v>
          </cell>
          <cell r="D47">
            <v>400</v>
          </cell>
          <cell r="E47">
            <v>20</v>
          </cell>
          <cell r="F47">
            <v>8000</v>
          </cell>
        </row>
        <row r="48">
          <cell r="B48" t="str">
            <v>Supply &amp; Install TGSI's  (Yellow)</v>
          </cell>
          <cell r="C48" t="str">
            <v>m2</v>
          </cell>
          <cell r="D48">
            <v>4.5</v>
          </cell>
          <cell r="E48">
            <v>700</v>
          </cell>
          <cell r="F48">
            <v>3150</v>
          </cell>
        </row>
        <row r="49">
          <cell r="B49" t="str">
            <v>Form Pram Crossing in New kerb</v>
          </cell>
          <cell r="C49" t="str">
            <v>m</v>
          </cell>
          <cell r="D49">
            <v>6</v>
          </cell>
          <cell r="E49">
            <v>150</v>
          </cell>
          <cell r="F49">
            <v>900</v>
          </cell>
        </row>
        <row r="50">
          <cell r="B50" t="str">
            <v>Form Vehicle Crossing in New kerb</v>
          </cell>
          <cell r="C50" t="str">
            <v>m</v>
          </cell>
          <cell r="D50">
            <v>40</v>
          </cell>
          <cell r="E50">
            <v>150</v>
          </cell>
          <cell r="F50">
            <v>6000</v>
          </cell>
        </row>
        <row r="52">
          <cell r="B52" t="str">
            <v>Pedestrian Refuge Islands</v>
          </cell>
          <cell r="G52">
            <v>76020</v>
          </cell>
        </row>
        <row r="53">
          <cell r="B53" t="str">
            <v>Install Concrete Island</v>
          </cell>
          <cell r="C53" t="str">
            <v>ea</v>
          </cell>
          <cell r="D53">
            <v>3</v>
          </cell>
          <cell r="E53">
            <v>20000</v>
          </cell>
          <cell r="F53">
            <v>60000</v>
          </cell>
        </row>
        <row r="54">
          <cell r="B54" t="str">
            <v>Railings</v>
          </cell>
          <cell r="C54" t="str">
            <v>ea</v>
          </cell>
          <cell r="D54">
            <v>6</v>
          </cell>
          <cell r="E54">
            <v>170</v>
          </cell>
          <cell r="F54">
            <v>1020</v>
          </cell>
        </row>
        <row r="55">
          <cell r="B55" t="str">
            <v>Supply &amp; Install TGSI's  (Yellow)</v>
          </cell>
          <cell r="C55" t="str">
            <v>ea</v>
          </cell>
          <cell r="D55">
            <v>10</v>
          </cell>
          <cell r="E55">
            <v>1500</v>
          </cell>
          <cell r="F55">
            <v>15000</v>
          </cell>
        </row>
        <row r="57">
          <cell r="B57" t="str">
            <v>Traffic Services</v>
          </cell>
          <cell r="G57">
            <v>645750</v>
          </cell>
        </row>
        <row r="58">
          <cell r="B58" t="str">
            <v>Pavement surface painted green treatment (cycle lane)</v>
          </cell>
          <cell r="C58" t="str">
            <v>m2</v>
          </cell>
          <cell r="D58">
            <v>6150</v>
          </cell>
          <cell r="E58">
            <v>105</v>
          </cell>
          <cell r="F58">
            <v>645750</v>
          </cell>
        </row>
        <row r="59">
          <cell r="B59" t="str">
            <v>Pavement surface painted Red treatment (bus lane)</v>
          </cell>
          <cell r="C59" t="str">
            <v>m2</v>
          </cell>
          <cell r="E59">
            <v>105</v>
          </cell>
          <cell r="F59">
            <v>0</v>
          </cell>
        </row>
        <row r="61">
          <cell r="B61" t="str">
            <v>Street Lighting</v>
          </cell>
          <cell r="G61">
            <v>0</v>
          </cell>
        </row>
        <row r="62">
          <cell r="B62" t="str">
            <v>Replace Existing bulbs with LED</v>
          </cell>
          <cell r="C62" t="str">
            <v>ea</v>
          </cell>
          <cell r="D62">
            <v>0</v>
          </cell>
          <cell r="E62">
            <v>4500</v>
          </cell>
          <cell r="F62">
            <v>0</v>
          </cell>
        </row>
        <row r="63">
          <cell r="B63" t="str">
            <v xml:space="preserve">Provisional: Additional Street lights </v>
          </cell>
          <cell r="C63" t="str">
            <v>ea</v>
          </cell>
          <cell r="D63">
            <v>0</v>
          </cell>
          <cell r="E63">
            <v>8500</v>
          </cell>
          <cell r="F63">
            <v>0</v>
          </cell>
        </row>
        <row r="65">
          <cell r="B65" t="str">
            <v>Miscellaneous</v>
          </cell>
          <cell r="G65">
            <v>4000</v>
          </cell>
        </row>
        <row r="66">
          <cell r="B66" t="str">
            <v xml:space="preserve">Road construction RAMM information </v>
          </cell>
          <cell r="C66" t="str">
            <v>LS</v>
          </cell>
          <cell r="D66">
            <v>1</v>
          </cell>
          <cell r="E66">
            <v>4000</v>
          </cell>
          <cell r="F66">
            <v>4000</v>
          </cell>
        </row>
      </sheetData>
      <sheetData sheetId="3" refreshError="1"/>
      <sheetData sheetId="4"/>
      <sheetData sheetId="5"/>
      <sheetData sheetId="6">
        <row r="12">
          <cell r="B12" t="str">
            <v>Contract Quality Plan</v>
          </cell>
          <cell r="G12">
            <v>40000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10000</v>
          </cell>
          <cell r="F13">
            <v>10000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30000</v>
          </cell>
          <cell r="F14">
            <v>30000</v>
          </cell>
        </row>
        <row r="16">
          <cell r="B16" t="str">
            <v>Traffic Management Plan</v>
          </cell>
          <cell r="G16">
            <v>53000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50000</v>
          </cell>
          <cell r="F18">
            <v>50000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120000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20000</v>
          </cell>
          <cell r="F23">
            <v>20000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100000</v>
          </cell>
          <cell r="F24">
            <v>100000</v>
          </cell>
        </row>
        <row r="26">
          <cell r="B26" t="str">
            <v>Earthworks &amp; Drainage</v>
          </cell>
          <cell r="G26">
            <v>49275</v>
          </cell>
        </row>
        <row r="27">
          <cell r="B27" t="str">
            <v>Cut and undercut to waste (road and soft ground)</v>
          </cell>
          <cell r="C27" t="str">
            <v>m3</v>
          </cell>
          <cell r="D27">
            <v>177.5</v>
          </cell>
          <cell r="E27">
            <v>50</v>
          </cell>
          <cell r="F27">
            <v>8875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180</v>
          </cell>
          <cell r="E28">
            <v>15</v>
          </cell>
          <cell r="F28">
            <v>2700</v>
          </cell>
        </row>
        <row r="29">
          <cell r="B29" t="str">
            <v>Saw Cut and Remove existing kerbing</v>
          </cell>
          <cell r="C29" t="str">
            <v>m</v>
          </cell>
          <cell r="D29">
            <v>180</v>
          </cell>
          <cell r="E29">
            <v>15</v>
          </cell>
          <cell r="F29">
            <v>2700</v>
          </cell>
        </row>
        <row r="30">
          <cell r="B30" t="str">
            <v>Drainage Works</v>
          </cell>
          <cell r="C30" t="str">
            <v>PS</v>
          </cell>
          <cell r="D30">
            <v>1</v>
          </cell>
          <cell r="E30">
            <v>30000</v>
          </cell>
          <cell r="F30">
            <v>30000</v>
          </cell>
        </row>
        <row r="31">
          <cell r="B31" t="str">
            <v>Remove existing refuge</v>
          </cell>
          <cell r="C31" t="str">
            <v>ea</v>
          </cell>
          <cell r="D31">
            <v>1</v>
          </cell>
          <cell r="E31">
            <v>5000</v>
          </cell>
          <cell r="F31">
            <v>5000</v>
          </cell>
        </row>
        <row r="33">
          <cell r="B33" t="str">
            <v>Intersection Signalisation</v>
          </cell>
          <cell r="G33">
            <v>214190</v>
          </cell>
        </row>
        <row r="34">
          <cell r="B34" t="str">
            <v>Supply and install type 1 signal poles</v>
          </cell>
          <cell r="C34" t="str">
            <v>ea</v>
          </cell>
          <cell r="D34">
            <v>6</v>
          </cell>
          <cell r="E34">
            <v>4500</v>
          </cell>
          <cell r="F34">
            <v>27000</v>
          </cell>
        </row>
        <row r="35">
          <cell r="B35" t="str">
            <v>Supply and install type 2 signal pole (CCTV)</v>
          </cell>
          <cell r="C35" t="str">
            <v>ea</v>
          </cell>
          <cell r="D35">
            <v>1</v>
          </cell>
          <cell r="E35">
            <v>5500</v>
          </cell>
          <cell r="F35">
            <v>5500</v>
          </cell>
        </row>
        <row r="36">
          <cell r="B36" t="str">
            <v>Supply and install type 8 (hinged) signal pole</v>
          </cell>
          <cell r="D36">
            <v>2</v>
          </cell>
          <cell r="E36">
            <v>5000</v>
          </cell>
          <cell r="F36">
            <v>10000</v>
          </cell>
        </row>
        <row r="37">
          <cell r="B37" t="str">
            <v>Supply and install termination assemblies</v>
          </cell>
          <cell r="C37" t="str">
            <v>ea</v>
          </cell>
          <cell r="D37">
            <v>7</v>
          </cell>
          <cell r="E37">
            <v>1800</v>
          </cell>
          <cell r="F37">
            <v>12600</v>
          </cell>
        </row>
        <row r="38">
          <cell r="B38" t="str">
            <v>Supply and install 3-aspect LED Vehicle lantern 200mm dia + accessories</v>
          </cell>
          <cell r="C38" t="str">
            <v>ea</v>
          </cell>
          <cell r="D38">
            <v>5</v>
          </cell>
          <cell r="E38">
            <v>2000</v>
          </cell>
          <cell r="F38">
            <v>10000</v>
          </cell>
        </row>
        <row r="39">
          <cell r="B39" t="str">
            <v>Supply and install 3-aspect LED Vehicle lantern with arrow masks 200mm dia + accessories</v>
          </cell>
          <cell r="C39" t="str">
            <v>ea</v>
          </cell>
          <cell r="D39">
            <v>5</v>
          </cell>
          <cell r="E39">
            <v>2100</v>
          </cell>
          <cell r="F39">
            <v>10500</v>
          </cell>
        </row>
        <row r="40">
          <cell r="B40" t="str">
            <v>Supply and install 2-aspect LED pedestrian lanterns + accessories</v>
          </cell>
          <cell r="C40" t="str">
            <v>ea</v>
          </cell>
          <cell r="D40">
            <v>6</v>
          </cell>
          <cell r="E40">
            <v>1300</v>
          </cell>
          <cell r="F40">
            <v>7800</v>
          </cell>
        </row>
        <row r="41">
          <cell r="B41" t="str">
            <v>Supply and install pedestrian crossing push buttons</v>
          </cell>
          <cell r="C41" t="str">
            <v>ea</v>
          </cell>
          <cell r="D41">
            <v>6</v>
          </cell>
          <cell r="E41">
            <v>1100</v>
          </cell>
          <cell r="F41">
            <v>6600</v>
          </cell>
        </row>
        <row r="42">
          <cell r="B42" t="str">
            <v>Supply and install vehicle detection loops</v>
          </cell>
          <cell r="C42" t="str">
            <v>ea</v>
          </cell>
          <cell r="D42">
            <v>5</v>
          </cell>
          <cell r="E42">
            <v>1500</v>
          </cell>
          <cell r="F42">
            <v>7500</v>
          </cell>
        </row>
        <row r="43">
          <cell r="B43" t="str">
            <v>Supply and install 3x100mm uPVC ducting under carriageway including surface restoration</v>
          </cell>
          <cell r="C43" t="str">
            <v>m</v>
          </cell>
          <cell r="D43">
            <v>95</v>
          </cell>
          <cell r="E43">
            <v>300</v>
          </cell>
          <cell r="F43">
            <v>28500</v>
          </cell>
        </row>
        <row r="44">
          <cell r="B44" t="str">
            <v>Supply and install 1x100mm uPVC ducting under footpath including surface restoration</v>
          </cell>
          <cell r="C44" t="str">
            <v>m</v>
          </cell>
          <cell r="D44">
            <v>34</v>
          </cell>
          <cell r="E44">
            <v>200</v>
          </cell>
          <cell r="F44">
            <v>6800</v>
          </cell>
        </row>
        <row r="45">
          <cell r="B45" t="str">
            <v>Supply and install 32mm uPVC ducting under footpath including surface restoration</v>
          </cell>
          <cell r="C45" t="str">
            <v>m</v>
          </cell>
          <cell r="D45">
            <v>26</v>
          </cell>
          <cell r="E45">
            <v>190</v>
          </cell>
          <cell r="F45">
            <v>4940</v>
          </cell>
        </row>
        <row r="46">
          <cell r="B46" t="str">
            <v>Loop feeder cable</v>
          </cell>
          <cell r="C46" t="str">
            <v>m</v>
          </cell>
          <cell r="D46">
            <v>150</v>
          </cell>
          <cell r="E46">
            <v>15</v>
          </cell>
          <cell r="F46">
            <v>2250</v>
          </cell>
        </row>
        <row r="47">
          <cell r="B47" t="str">
            <v>Multicore cable</v>
          </cell>
          <cell r="C47" t="str">
            <v>m</v>
          </cell>
          <cell r="D47">
            <v>200</v>
          </cell>
          <cell r="E47">
            <v>30</v>
          </cell>
          <cell r="F47">
            <v>6000</v>
          </cell>
        </row>
        <row r="48">
          <cell r="B48" t="str">
            <v>Supply and install access chambers</v>
          </cell>
          <cell r="C48" t="str">
            <v>ea</v>
          </cell>
          <cell r="D48">
            <v>4</v>
          </cell>
          <cell r="E48">
            <v>1800</v>
          </cell>
          <cell r="F48">
            <v>7200</v>
          </cell>
        </row>
        <row r="49">
          <cell r="B49" t="str">
            <v>Supply and install kerbside junction boxes</v>
          </cell>
          <cell r="C49" t="str">
            <v>ea</v>
          </cell>
          <cell r="D49">
            <v>4</v>
          </cell>
          <cell r="E49">
            <v>500</v>
          </cell>
          <cell r="F49">
            <v>2000</v>
          </cell>
        </row>
        <row r="50">
          <cell r="B50" t="str">
            <v>controller</v>
          </cell>
          <cell r="C50" t="str">
            <v>LS</v>
          </cell>
          <cell r="D50">
            <v>1</v>
          </cell>
          <cell r="E50">
            <v>25600</v>
          </cell>
          <cell r="F50">
            <v>25600</v>
          </cell>
        </row>
        <row r="51">
          <cell r="B51" t="str">
            <v>controller base</v>
          </cell>
          <cell r="C51" t="str">
            <v>LS</v>
          </cell>
          <cell r="D51">
            <v>1</v>
          </cell>
          <cell r="E51">
            <v>1800</v>
          </cell>
          <cell r="F51">
            <v>1800</v>
          </cell>
        </row>
        <row r="52">
          <cell r="B52" t="str">
            <v>Power supply</v>
          </cell>
          <cell r="C52" t="str">
            <v>LS</v>
          </cell>
          <cell r="D52">
            <v>1</v>
          </cell>
          <cell r="E52">
            <v>7500</v>
          </cell>
          <cell r="F52">
            <v>7500</v>
          </cell>
        </row>
        <row r="53">
          <cell r="B53" t="str">
            <v>Controller personality (write controller sheets)</v>
          </cell>
          <cell r="C53" t="str">
            <v>LS</v>
          </cell>
          <cell r="D53">
            <v>1</v>
          </cell>
          <cell r="E53">
            <v>3500</v>
          </cell>
          <cell r="F53">
            <v>3500</v>
          </cell>
        </row>
        <row r="54">
          <cell r="B54" t="str">
            <v>Commissioning including Erasable Programmable Read Only Memory (EPROM)</v>
          </cell>
          <cell r="C54" t="str">
            <v>LS</v>
          </cell>
          <cell r="D54">
            <v>1</v>
          </cell>
          <cell r="E54">
            <v>2500</v>
          </cell>
          <cell r="F54">
            <v>2500</v>
          </cell>
        </row>
        <row r="55">
          <cell r="B55" t="str">
            <v>SCATS connection</v>
          </cell>
          <cell r="C55" t="str">
            <v>LS</v>
          </cell>
          <cell r="D55">
            <v>1</v>
          </cell>
          <cell r="E55">
            <v>3100</v>
          </cell>
          <cell r="F55">
            <v>3100</v>
          </cell>
        </row>
        <row r="56">
          <cell r="B56" t="str">
            <v>Supply and Install traffic CCTV cameras and communications</v>
          </cell>
          <cell r="C56" t="str">
            <v>ea</v>
          </cell>
          <cell r="D56">
            <v>1</v>
          </cell>
          <cell r="E56">
            <v>15000</v>
          </cell>
          <cell r="F56">
            <v>15000</v>
          </cell>
        </row>
        <row r="58">
          <cell r="B58" t="str">
            <v>Concrete Kerbing</v>
          </cell>
          <cell r="G58">
            <v>4500</v>
          </cell>
        </row>
        <row r="59">
          <cell r="B59" t="str">
            <v>Construct Kerb and Channel</v>
          </cell>
          <cell r="C59" t="str">
            <v>m</v>
          </cell>
          <cell r="D59">
            <v>30</v>
          </cell>
          <cell r="E59">
            <v>120</v>
          </cell>
          <cell r="F59">
            <v>3600</v>
          </cell>
        </row>
        <row r="60">
          <cell r="B60" t="str">
            <v>Form Pram Crossing in New kerb</v>
          </cell>
          <cell r="C60" t="str">
            <v>m</v>
          </cell>
          <cell r="D60">
            <v>6</v>
          </cell>
          <cell r="E60">
            <v>150</v>
          </cell>
          <cell r="F60">
            <v>900</v>
          </cell>
        </row>
        <row r="62">
          <cell r="B62" t="str">
            <v>Footpath Construction</v>
          </cell>
          <cell r="G62">
            <v>14700</v>
          </cell>
        </row>
        <row r="63">
          <cell r="B63" t="str">
            <v>Northern footpath included in Supporting Infrastructure</v>
          </cell>
        </row>
        <row r="64">
          <cell r="B64" t="str">
            <v>25mm DG7 (NZTA M/10 2014) Asphalt Surfacing</v>
          </cell>
          <cell r="C64" t="str">
            <v>m2</v>
          </cell>
          <cell r="D64">
            <v>75</v>
          </cell>
          <cell r="E64">
            <v>45</v>
          </cell>
          <cell r="F64">
            <v>3375</v>
          </cell>
        </row>
        <row r="65">
          <cell r="B65" t="str">
            <v>100mm AP 40  Basecourse (Solid measure)</v>
          </cell>
          <cell r="C65" t="str">
            <v>m3</v>
          </cell>
          <cell r="D65">
            <v>7.5</v>
          </cell>
          <cell r="E65">
            <v>270</v>
          </cell>
          <cell r="F65">
            <v>2025</v>
          </cell>
        </row>
        <row r="66">
          <cell r="B66" t="str">
            <v>Timber Edging with pegs</v>
          </cell>
          <cell r="C66" t="str">
            <v>m</v>
          </cell>
          <cell r="D66">
            <v>150</v>
          </cell>
          <cell r="E66">
            <v>20</v>
          </cell>
          <cell r="F66">
            <v>3000</v>
          </cell>
        </row>
        <row r="67">
          <cell r="B67" t="str">
            <v>Supply &amp; Install TGSI's  (Yellow)</v>
          </cell>
          <cell r="C67" t="str">
            <v>m2</v>
          </cell>
          <cell r="D67">
            <v>9</v>
          </cell>
          <cell r="E67">
            <v>700</v>
          </cell>
          <cell r="F67">
            <v>6300</v>
          </cell>
        </row>
        <row r="69">
          <cell r="B69" t="str">
            <v>Pavement Markings &amp; Delineation</v>
          </cell>
          <cell r="G69">
            <v>101925</v>
          </cell>
        </row>
        <row r="70">
          <cell r="B70" t="str">
            <v>Pavement surface painted Red treatment</v>
          </cell>
          <cell r="C70" t="str">
            <v>m2</v>
          </cell>
          <cell r="D70">
            <v>40</v>
          </cell>
          <cell r="E70">
            <v>100</v>
          </cell>
          <cell r="F70">
            <v>4000</v>
          </cell>
        </row>
        <row r="71">
          <cell r="B71" t="str">
            <v>Bus Lane Red Surfacing</v>
          </cell>
          <cell r="C71" t="str">
            <v>m2</v>
          </cell>
          <cell r="D71">
            <v>585</v>
          </cell>
          <cell r="E71">
            <v>105</v>
          </cell>
          <cell r="F71">
            <v>61425</v>
          </cell>
        </row>
        <row r="72">
          <cell r="B72" t="str">
            <v>New pavement markings</v>
          </cell>
          <cell r="C72" t="str">
            <v>LS</v>
          </cell>
          <cell r="D72">
            <v>1</v>
          </cell>
          <cell r="E72">
            <v>20000</v>
          </cell>
          <cell r="F72">
            <v>20000</v>
          </cell>
        </row>
        <row r="73">
          <cell r="B73" t="str">
            <v>Remove existing pavement markings</v>
          </cell>
          <cell r="C73" t="str">
            <v>LS</v>
          </cell>
          <cell r="D73">
            <v>1</v>
          </cell>
          <cell r="E73">
            <v>10000</v>
          </cell>
          <cell r="F73">
            <v>10000</v>
          </cell>
        </row>
        <row r="74">
          <cell r="B74" t="str">
            <v>Remove existing signs</v>
          </cell>
          <cell r="C74" t="str">
            <v>ea</v>
          </cell>
          <cell r="D74">
            <v>8</v>
          </cell>
          <cell r="E74">
            <v>250</v>
          </cell>
          <cell r="F74">
            <v>2000</v>
          </cell>
        </row>
        <row r="75">
          <cell r="B75" t="str">
            <v>Install New signs</v>
          </cell>
          <cell r="C75" t="str">
            <v>ea</v>
          </cell>
          <cell r="D75">
            <v>6</v>
          </cell>
          <cell r="E75">
            <v>750</v>
          </cell>
          <cell r="F75">
            <v>4500</v>
          </cell>
        </row>
        <row r="77">
          <cell r="B77" t="str">
            <v>Miscellaneous</v>
          </cell>
          <cell r="G77">
            <v>59000</v>
          </cell>
        </row>
        <row r="78">
          <cell r="B78" t="str">
            <v>New Fencing</v>
          </cell>
          <cell r="C78" t="str">
            <v>LS</v>
          </cell>
          <cell r="D78">
            <v>1</v>
          </cell>
          <cell r="E78">
            <v>7000</v>
          </cell>
          <cell r="F78">
            <v>7000</v>
          </cell>
        </row>
        <row r="79">
          <cell r="B79" t="str">
            <v>Landscaping</v>
          </cell>
          <cell r="C79" t="str">
            <v>LS</v>
          </cell>
          <cell r="D79">
            <v>1</v>
          </cell>
          <cell r="E79">
            <v>50000</v>
          </cell>
          <cell r="F79">
            <v>50000</v>
          </cell>
        </row>
        <row r="80">
          <cell r="B80" t="str">
            <v xml:space="preserve">Road construction RAMM information </v>
          </cell>
          <cell r="C80" t="str">
            <v>LS</v>
          </cell>
          <cell r="D80">
            <v>1</v>
          </cell>
          <cell r="E80">
            <v>2000</v>
          </cell>
          <cell r="F80">
            <v>2000</v>
          </cell>
        </row>
        <row r="82">
          <cell r="B82" t="str">
            <v>Pedestrian Refuge Islands</v>
          </cell>
          <cell r="G82">
            <v>40000</v>
          </cell>
        </row>
        <row r="83">
          <cell r="B83" t="str">
            <v>Install new Pedestrian Refuge</v>
          </cell>
          <cell r="C83" t="str">
            <v>ea</v>
          </cell>
          <cell r="D83">
            <v>2</v>
          </cell>
          <cell r="E83">
            <v>20000</v>
          </cell>
          <cell r="F83">
            <v>40000</v>
          </cell>
        </row>
        <row r="85">
          <cell r="B85" t="str">
            <v>Total Physical Works</v>
          </cell>
          <cell r="G85">
            <v>716590</v>
          </cell>
        </row>
        <row r="87">
          <cell r="B87" t="str">
            <v>Land Requirement</v>
          </cell>
          <cell r="G87">
            <v>0</v>
          </cell>
        </row>
        <row r="88">
          <cell r="F88">
            <v>0</v>
          </cell>
        </row>
        <row r="89">
          <cell r="F89">
            <v>0</v>
          </cell>
        </row>
        <row r="91">
          <cell r="B91" t="str">
            <v>Total Land Acquisition</v>
          </cell>
          <cell r="G91">
            <v>0</v>
          </cell>
        </row>
      </sheetData>
      <sheetData sheetId="7" refreshError="1"/>
      <sheetData sheetId="8">
        <row r="12">
          <cell r="B12" t="str">
            <v>Contract Quality Plan</v>
          </cell>
          <cell r="G12">
            <v>40000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10000</v>
          </cell>
          <cell r="F13">
            <v>10000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30000</v>
          </cell>
          <cell r="F14">
            <v>30000</v>
          </cell>
        </row>
        <row r="16">
          <cell r="B16" t="str">
            <v>Traffic Management Plan</v>
          </cell>
          <cell r="G16">
            <v>53000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50000</v>
          </cell>
          <cell r="F18">
            <v>50000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110000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100000</v>
          </cell>
          <cell r="F24">
            <v>100000</v>
          </cell>
        </row>
        <row r="26">
          <cell r="B26" t="str">
            <v>Earthworks &amp; Drainage</v>
          </cell>
          <cell r="G26">
            <v>174040</v>
          </cell>
        </row>
        <row r="27">
          <cell r="B27" t="str">
            <v>Cut and undercut to waste (north footpath at bus stop)</v>
          </cell>
          <cell r="C27" t="str">
            <v>m3</v>
          </cell>
          <cell r="D27">
            <v>24</v>
          </cell>
          <cell r="E27">
            <v>50</v>
          </cell>
          <cell r="F27">
            <v>1200</v>
          </cell>
        </row>
        <row r="28">
          <cell r="B28" t="str">
            <v>Saw cut existing Seal from existing lane line (RP500-800)</v>
          </cell>
          <cell r="C28" t="str">
            <v>m</v>
          </cell>
          <cell r="D28">
            <v>300</v>
          </cell>
          <cell r="E28">
            <v>10</v>
          </cell>
          <cell r="F28">
            <v>3000</v>
          </cell>
        </row>
        <row r="29">
          <cell r="B29" t="str">
            <v>Imported Fill (south footpath)</v>
          </cell>
          <cell r="C29" t="str">
            <v>m3</v>
          </cell>
          <cell r="D29">
            <v>1064</v>
          </cell>
          <cell r="E29">
            <v>60</v>
          </cell>
          <cell r="F29">
            <v>63840</v>
          </cell>
        </row>
        <row r="30">
          <cell r="B30" t="str">
            <v>Saw Cut and Remove existing kerbing</v>
          </cell>
          <cell r="C30" t="str">
            <v>m</v>
          </cell>
          <cell r="D30">
            <v>300</v>
          </cell>
          <cell r="E30">
            <v>20</v>
          </cell>
          <cell r="F30">
            <v>6000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100000</v>
          </cell>
          <cell r="F31">
            <v>100000</v>
          </cell>
        </row>
        <row r="33">
          <cell r="B33" t="str">
            <v>Retaining walls</v>
          </cell>
          <cell r="G33">
            <v>400000</v>
          </cell>
        </row>
        <row r="34">
          <cell r="B34" t="str">
            <v>Retaining Wall @ 4m high (across frankton landslide gabion wall)</v>
          </cell>
          <cell r="C34" t="str">
            <v>m</v>
          </cell>
          <cell r="D34">
            <v>200</v>
          </cell>
          <cell r="E34">
            <v>2000</v>
          </cell>
          <cell r="F34">
            <v>400000</v>
          </cell>
        </row>
        <row r="36">
          <cell r="B36" t="str">
            <v>Road Construction</v>
          </cell>
          <cell r="G36">
            <v>92000</v>
          </cell>
        </row>
        <row r="37">
          <cell r="B37" t="str">
            <v>180mm AP 40 Basecourse (Solid measure)</v>
          </cell>
          <cell r="C37" t="str">
            <v>m3</v>
          </cell>
          <cell r="D37">
            <v>110</v>
          </cell>
          <cell r="E37">
            <v>290</v>
          </cell>
          <cell r="F37">
            <v>31900</v>
          </cell>
        </row>
        <row r="38">
          <cell r="B38" t="str">
            <v>220mm AP 65 Subbase (Solid measure)</v>
          </cell>
          <cell r="C38" t="str">
            <v>m3</v>
          </cell>
          <cell r="D38">
            <v>140</v>
          </cell>
          <cell r="E38">
            <v>190</v>
          </cell>
          <cell r="F38">
            <v>26600</v>
          </cell>
        </row>
        <row r="39">
          <cell r="B39" t="str">
            <v xml:space="preserve">G4 Membrane Seal </v>
          </cell>
          <cell r="C39" t="str">
            <v>m2</v>
          </cell>
          <cell r="D39">
            <v>500</v>
          </cell>
          <cell r="E39">
            <v>17</v>
          </cell>
          <cell r="F39">
            <v>8500</v>
          </cell>
        </row>
        <row r="40">
          <cell r="B40" t="str">
            <v>40mm DG10 Asphalt Surfacing</v>
          </cell>
          <cell r="C40" t="str">
            <v>m2</v>
          </cell>
          <cell r="D40">
            <v>500</v>
          </cell>
          <cell r="E40">
            <v>50</v>
          </cell>
          <cell r="F40">
            <v>25000</v>
          </cell>
        </row>
        <row r="42">
          <cell r="B42" t="str">
            <v>Concrete Kerbing</v>
          </cell>
          <cell r="G42">
            <v>33000</v>
          </cell>
        </row>
        <row r="43">
          <cell r="B43" t="str">
            <v>Construct Kerb and Channel</v>
          </cell>
          <cell r="C43" t="str">
            <v>m</v>
          </cell>
          <cell r="D43">
            <v>300</v>
          </cell>
          <cell r="E43">
            <v>110</v>
          </cell>
          <cell r="F43">
            <v>33000</v>
          </cell>
        </row>
        <row r="45">
          <cell r="B45" t="str">
            <v>Footpath Construction</v>
          </cell>
          <cell r="G45">
            <v>121660</v>
          </cell>
        </row>
        <row r="46">
          <cell r="B46" t="str">
            <v>25mm DG7 (NZTA M/10 2014) Asphalt Surfacing</v>
          </cell>
          <cell r="C46" t="str">
            <v>m2</v>
          </cell>
          <cell r="D46">
            <v>1060</v>
          </cell>
          <cell r="E46">
            <v>45</v>
          </cell>
          <cell r="F46">
            <v>47700</v>
          </cell>
        </row>
        <row r="47">
          <cell r="B47" t="str">
            <v>100mm AP 40  Basecourse (Solid measure)</v>
          </cell>
          <cell r="C47" t="str">
            <v>m3</v>
          </cell>
          <cell r="D47">
            <v>136</v>
          </cell>
          <cell r="E47">
            <v>270</v>
          </cell>
          <cell r="F47">
            <v>36720</v>
          </cell>
        </row>
        <row r="48">
          <cell r="B48" t="str">
            <v>Timber edging with pegs</v>
          </cell>
          <cell r="C48" t="str">
            <v>m</v>
          </cell>
          <cell r="D48">
            <v>1520</v>
          </cell>
          <cell r="E48">
            <v>20</v>
          </cell>
          <cell r="F48">
            <v>30400</v>
          </cell>
        </row>
        <row r="49">
          <cell r="B49" t="str">
            <v>Supply &amp; Install TGSI's  (Yellow)</v>
          </cell>
          <cell r="C49" t="str">
            <v>m2</v>
          </cell>
          <cell r="D49">
            <v>13.5</v>
          </cell>
          <cell r="E49">
            <v>400</v>
          </cell>
          <cell r="F49">
            <v>5400</v>
          </cell>
        </row>
        <row r="50">
          <cell r="B50" t="str">
            <v>Form pram crossing in existing kerb</v>
          </cell>
          <cell r="C50" t="str">
            <v>m</v>
          </cell>
          <cell r="D50">
            <v>16</v>
          </cell>
          <cell r="E50">
            <v>90</v>
          </cell>
          <cell r="F50">
            <v>1440</v>
          </cell>
        </row>
        <row r="52">
          <cell r="B52" t="str">
            <v>Pavement Markings &amp; Delineation</v>
          </cell>
          <cell r="G52">
            <v>36700</v>
          </cell>
        </row>
        <row r="53">
          <cell r="B53" t="str">
            <v>New pavement markings</v>
          </cell>
          <cell r="C53" t="str">
            <v>LS</v>
          </cell>
          <cell r="D53">
            <v>1</v>
          </cell>
          <cell r="E53">
            <v>15000</v>
          </cell>
          <cell r="F53">
            <v>15000</v>
          </cell>
        </row>
        <row r="54">
          <cell r="B54" t="str">
            <v>Remove existing pavement markings</v>
          </cell>
          <cell r="C54" t="str">
            <v>LS</v>
          </cell>
          <cell r="D54">
            <v>1</v>
          </cell>
          <cell r="E54">
            <v>7000</v>
          </cell>
          <cell r="F54">
            <v>7000</v>
          </cell>
        </row>
        <row r="55">
          <cell r="B55" t="str">
            <v>Relocate existing signs</v>
          </cell>
          <cell r="C55" t="str">
            <v>ea</v>
          </cell>
          <cell r="D55">
            <v>0</v>
          </cell>
          <cell r="E55">
            <v>250</v>
          </cell>
          <cell r="F55">
            <v>0</v>
          </cell>
        </row>
        <row r="56">
          <cell r="B56" t="str">
            <v>Pavement surface painted Red treatment (bus stop west of Yewlett)</v>
          </cell>
          <cell r="C56" t="str">
            <v>m2</v>
          </cell>
          <cell r="D56">
            <v>140</v>
          </cell>
          <cell r="E56">
            <v>105</v>
          </cell>
          <cell r="F56">
            <v>14700</v>
          </cell>
        </row>
        <row r="58">
          <cell r="B58" t="str">
            <v>Street Lighting</v>
          </cell>
          <cell r="G58">
            <v>3500</v>
          </cell>
        </row>
        <row r="59">
          <cell r="B59" t="str">
            <v xml:space="preserve">Existing lighting column relocation </v>
          </cell>
          <cell r="C59" t="str">
            <v>ea</v>
          </cell>
          <cell r="D59">
            <v>1</v>
          </cell>
          <cell r="E59">
            <v>3500</v>
          </cell>
          <cell r="F59">
            <v>3500</v>
          </cell>
        </row>
        <row r="61">
          <cell r="B61" t="str">
            <v>Pedestrian Refuge Islands</v>
          </cell>
          <cell r="G61">
            <v>40340</v>
          </cell>
        </row>
        <row r="62">
          <cell r="B62" t="str">
            <v>Install Concrete Island</v>
          </cell>
          <cell r="C62" t="str">
            <v>ea</v>
          </cell>
          <cell r="D62">
            <v>1</v>
          </cell>
          <cell r="E62">
            <v>40000</v>
          </cell>
          <cell r="F62">
            <v>40000</v>
          </cell>
        </row>
        <row r="63">
          <cell r="B63" t="str">
            <v>Railings</v>
          </cell>
          <cell r="C63" t="str">
            <v>ea</v>
          </cell>
          <cell r="D63">
            <v>2</v>
          </cell>
          <cell r="E63">
            <v>170</v>
          </cell>
          <cell r="F63">
            <v>340</v>
          </cell>
        </row>
        <row r="65">
          <cell r="B65" t="str">
            <v>Miscellaneous</v>
          </cell>
          <cell r="G65">
            <v>33000</v>
          </cell>
        </row>
        <row r="66">
          <cell r="B66" t="str">
            <v>Landscaping</v>
          </cell>
          <cell r="C66" t="str">
            <v>LS</v>
          </cell>
          <cell r="D66">
            <v>1</v>
          </cell>
          <cell r="E66">
            <v>30000</v>
          </cell>
          <cell r="F66">
            <v>30000</v>
          </cell>
        </row>
        <row r="67">
          <cell r="B67" t="str">
            <v xml:space="preserve">Road construction RAMM information </v>
          </cell>
          <cell r="C67" t="str">
            <v>LS</v>
          </cell>
          <cell r="D67">
            <v>1</v>
          </cell>
          <cell r="E67">
            <v>3000</v>
          </cell>
          <cell r="F67">
            <v>3000</v>
          </cell>
        </row>
        <row r="69">
          <cell r="B69" t="str">
            <v>Total Physical Works</v>
          </cell>
          <cell r="G69">
            <v>1157240</v>
          </cell>
        </row>
        <row r="71">
          <cell r="B71" t="str">
            <v>Land Requirement</v>
          </cell>
          <cell r="G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B75" t="str">
            <v>Total Land Acquisition</v>
          </cell>
          <cell r="G75">
            <v>0</v>
          </cell>
        </row>
      </sheetData>
      <sheetData sheetId="9" refreshError="1"/>
      <sheetData sheetId="10">
        <row r="12">
          <cell r="B12" t="str">
            <v>Contract Quality Plan</v>
          </cell>
          <cell r="G12">
            <v>13000</v>
          </cell>
        </row>
        <row r="13">
          <cell r="B13" t="str">
            <v>Preparation of CQP, incl H&amp;SP and EMP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CQP, H&amp;SP and EMP</v>
          </cell>
          <cell r="C14" t="str">
            <v>LS</v>
          </cell>
          <cell r="D14">
            <v>1</v>
          </cell>
          <cell r="E14">
            <v>10000</v>
          </cell>
          <cell r="F14">
            <v>10000</v>
          </cell>
        </row>
        <row r="16">
          <cell r="B16" t="str">
            <v>Location &amp; Protection of Services</v>
          </cell>
          <cell r="G16">
            <v>85000</v>
          </cell>
        </row>
        <row r="17">
          <cell r="B17" t="str">
            <v>Location of Services &amp; Liaison with Utility Providers</v>
          </cell>
          <cell r="C17" t="str">
            <v>LS</v>
          </cell>
          <cell r="D17">
            <v>1</v>
          </cell>
          <cell r="E17">
            <v>15000</v>
          </cell>
          <cell r="F17">
            <v>15000</v>
          </cell>
        </row>
        <row r="18">
          <cell r="B18" t="str">
            <v>Relocation &amp; Protection of Services (Provisional Item)</v>
          </cell>
          <cell r="C18" t="str">
            <v>PS</v>
          </cell>
          <cell r="D18">
            <v>1</v>
          </cell>
          <cell r="E18">
            <v>70000</v>
          </cell>
          <cell r="F18">
            <v>70000</v>
          </cell>
        </row>
        <row r="20">
          <cell r="B20" t="str">
            <v>Establishment</v>
          </cell>
          <cell r="C20" t="str">
            <v>ea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MISCELLANEOUS</v>
          </cell>
          <cell r="G22">
            <v>12000</v>
          </cell>
        </row>
        <row r="23">
          <cell r="B23" t="str">
            <v>As-Builts and RAMM Data</v>
          </cell>
          <cell r="C23" t="str">
            <v>LS</v>
          </cell>
          <cell r="D23">
            <v>1</v>
          </cell>
          <cell r="E23">
            <v>2000</v>
          </cell>
          <cell r="F23">
            <v>2000</v>
          </cell>
        </row>
        <row r="24">
          <cell r="B24" t="str">
            <v>Landscaping</v>
          </cell>
          <cell r="C24" t="str">
            <v>LS</v>
          </cell>
          <cell r="D24">
            <v>1</v>
          </cell>
          <cell r="E24">
            <v>10000</v>
          </cell>
          <cell r="F24">
            <v>10000</v>
          </cell>
        </row>
        <row r="26">
          <cell r="B26" t="str">
            <v>Traffic Management Plan</v>
          </cell>
          <cell r="G26">
            <v>35000</v>
          </cell>
        </row>
        <row r="27">
          <cell r="B27" t="str">
            <v>Prepare Temporary Traffic Management Plan</v>
          </cell>
          <cell r="C27" t="str">
            <v>LS</v>
          </cell>
          <cell r="D27">
            <v>1</v>
          </cell>
          <cell r="E27">
            <v>2500</v>
          </cell>
          <cell r="F27">
            <v>2500</v>
          </cell>
        </row>
        <row r="28">
          <cell r="B28" t="str">
            <v>Manage TTMP</v>
          </cell>
          <cell r="C28" t="str">
            <v>LS</v>
          </cell>
          <cell r="D28">
            <v>1</v>
          </cell>
          <cell r="E28">
            <v>30000</v>
          </cell>
          <cell r="F28">
            <v>30000</v>
          </cell>
        </row>
        <row r="29">
          <cell r="B29" t="str">
            <v>Relocate fencing</v>
          </cell>
          <cell r="C29" t="str">
            <v>m</v>
          </cell>
          <cell r="D29">
            <v>10</v>
          </cell>
          <cell r="E29">
            <v>250</v>
          </cell>
          <cell r="F29">
            <v>2500</v>
          </cell>
        </row>
        <row r="31">
          <cell r="B31" t="str">
            <v>Footpath Construction</v>
          </cell>
          <cell r="G31">
            <v>87930</v>
          </cell>
        </row>
        <row r="32">
          <cell r="B32" t="str">
            <v>25mm DG7 (NZTA M/10 2014) Asphalt Surfacing</v>
          </cell>
          <cell r="C32" t="str">
            <v>m2</v>
          </cell>
          <cell r="D32">
            <v>520</v>
          </cell>
          <cell r="E32">
            <v>45</v>
          </cell>
          <cell r="F32">
            <v>23400</v>
          </cell>
        </row>
        <row r="33">
          <cell r="B33" t="str">
            <v>100mm AP 40  Basecourse (Solid measure)</v>
          </cell>
          <cell r="C33" t="str">
            <v>m3</v>
          </cell>
          <cell r="D33">
            <v>78</v>
          </cell>
          <cell r="E33">
            <v>270</v>
          </cell>
          <cell r="F33">
            <v>21060</v>
          </cell>
        </row>
        <row r="34">
          <cell r="B34" t="str">
            <v>Timber edging with pegs</v>
          </cell>
          <cell r="C34" t="str">
            <v>m</v>
          </cell>
          <cell r="D34">
            <v>520</v>
          </cell>
          <cell r="E34">
            <v>45</v>
          </cell>
          <cell r="F34">
            <v>23400</v>
          </cell>
        </row>
        <row r="35">
          <cell r="B35" t="str">
            <v>Supply &amp; Install TGSI's  (Yellow)</v>
          </cell>
          <cell r="C35" t="str">
            <v>m2</v>
          </cell>
          <cell r="D35">
            <v>22.5</v>
          </cell>
          <cell r="E35">
            <v>700</v>
          </cell>
          <cell r="F35">
            <v>15750</v>
          </cell>
        </row>
        <row r="36">
          <cell r="B36" t="str">
            <v>Form pram crossing in existing kerb</v>
          </cell>
          <cell r="C36" t="str">
            <v>m</v>
          </cell>
          <cell r="D36">
            <v>48</v>
          </cell>
          <cell r="E36">
            <v>90</v>
          </cell>
          <cell r="F36">
            <v>4320</v>
          </cell>
        </row>
        <row r="38">
          <cell r="B38" t="str">
            <v>Pedestrian Refuge Islands</v>
          </cell>
          <cell r="G38">
            <v>40000</v>
          </cell>
        </row>
        <row r="39">
          <cell r="B39" t="str">
            <v>New Pedestrian Refuge</v>
          </cell>
          <cell r="C39" t="str">
            <v>ea</v>
          </cell>
          <cell r="D39">
            <v>1</v>
          </cell>
          <cell r="E39">
            <v>40000</v>
          </cell>
          <cell r="F39">
            <v>40000</v>
          </cell>
        </row>
        <row r="41">
          <cell r="B41" t="str">
            <v>Road Construction</v>
          </cell>
          <cell r="G41">
            <v>5119</v>
          </cell>
        </row>
        <row r="42">
          <cell r="B42" t="str">
            <v>150mm AP 40 Basecourse (Solid measure)</v>
          </cell>
          <cell r="C42" t="str">
            <v>m3</v>
          </cell>
          <cell r="D42">
            <v>6.1</v>
          </cell>
          <cell r="E42">
            <v>290</v>
          </cell>
          <cell r="F42">
            <v>1769</v>
          </cell>
        </row>
        <row r="43">
          <cell r="B43" t="str">
            <v xml:space="preserve">G4 Membrane Seal </v>
          </cell>
          <cell r="C43" t="str">
            <v>m2</v>
          </cell>
          <cell r="D43">
            <v>50</v>
          </cell>
          <cell r="E43">
            <v>17</v>
          </cell>
          <cell r="F43">
            <v>850</v>
          </cell>
        </row>
        <row r="44">
          <cell r="B44" t="str">
            <v>40mm DG10 Asphalt Surfacing</v>
          </cell>
          <cell r="C44" t="str">
            <v>m2</v>
          </cell>
          <cell r="D44">
            <v>50</v>
          </cell>
          <cell r="E44">
            <v>50</v>
          </cell>
          <cell r="F44">
            <v>2500</v>
          </cell>
        </row>
        <row r="46">
          <cell r="B46" t="str">
            <v>Earthworks &amp; Drainage</v>
          </cell>
          <cell r="G46">
            <v>100100</v>
          </cell>
        </row>
        <row r="47">
          <cell r="B47" t="str">
            <v xml:space="preserve">Cut and undercut to waste </v>
          </cell>
          <cell r="C47" t="str">
            <v>m3</v>
          </cell>
          <cell r="D47">
            <v>18</v>
          </cell>
          <cell r="E47">
            <v>50</v>
          </cell>
          <cell r="F47">
            <v>900</v>
          </cell>
        </row>
        <row r="48">
          <cell r="B48" t="str">
            <v>Saw cut existing Seal from existing lane line</v>
          </cell>
          <cell r="C48" t="str">
            <v>m</v>
          </cell>
          <cell r="D48">
            <v>80</v>
          </cell>
          <cell r="E48">
            <v>10</v>
          </cell>
          <cell r="F48">
            <v>800</v>
          </cell>
        </row>
        <row r="49">
          <cell r="B49" t="str">
            <v>Saw Cut and Remove existing kerbing</v>
          </cell>
          <cell r="C49" t="str">
            <v>m</v>
          </cell>
          <cell r="D49">
            <v>300</v>
          </cell>
          <cell r="E49">
            <v>20</v>
          </cell>
          <cell r="F49">
            <v>6000</v>
          </cell>
        </row>
        <row r="50">
          <cell r="B50" t="str">
            <v>Drainage Works</v>
          </cell>
          <cell r="C50" t="str">
            <v>PS</v>
          </cell>
          <cell r="D50">
            <v>1</v>
          </cell>
          <cell r="E50">
            <v>30000</v>
          </cell>
          <cell r="F50">
            <v>30000</v>
          </cell>
        </row>
        <row r="51">
          <cell r="B51" t="str">
            <v>Raise existing stormwater manhole lid</v>
          </cell>
          <cell r="C51" t="str">
            <v>ea</v>
          </cell>
          <cell r="D51">
            <v>1</v>
          </cell>
          <cell r="E51">
            <v>1000</v>
          </cell>
          <cell r="F51">
            <v>1000</v>
          </cell>
        </row>
        <row r="52">
          <cell r="B52" t="str">
            <v>Imported Fill (south footpath)</v>
          </cell>
          <cell r="C52" t="str">
            <v>m3</v>
          </cell>
          <cell r="D52">
            <v>990</v>
          </cell>
          <cell r="E52">
            <v>60</v>
          </cell>
          <cell r="F52">
            <v>59400</v>
          </cell>
        </row>
        <row r="53">
          <cell r="B53" t="str">
            <v>Tree/shrub removal</v>
          </cell>
          <cell r="C53" t="str">
            <v>m</v>
          </cell>
          <cell r="D53">
            <v>50</v>
          </cell>
          <cell r="E53">
            <v>40</v>
          </cell>
          <cell r="F53">
            <v>2000</v>
          </cell>
        </row>
        <row r="55">
          <cell r="B55" t="str">
            <v>Street Lighting</v>
          </cell>
          <cell r="G55">
            <v>5000</v>
          </cell>
        </row>
        <row r="56">
          <cell r="B56" t="str">
            <v xml:space="preserve">Existing lighting column relocation </v>
          </cell>
          <cell r="C56" t="str">
            <v>ea</v>
          </cell>
          <cell r="D56">
            <v>2</v>
          </cell>
          <cell r="E56">
            <v>2500</v>
          </cell>
          <cell r="F56">
            <v>5000</v>
          </cell>
        </row>
        <row r="58">
          <cell r="B58" t="str">
            <v>Retaining walls</v>
          </cell>
          <cell r="G58">
            <v>30000</v>
          </cell>
        </row>
        <row r="59">
          <cell r="B59" t="str">
            <v>Retaining Wall &lt; 1.0m</v>
          </cell>
          <cell r="C59" t="str">
            <v>LS</v>
          </cell>
          <cell r="D59">
            <v>1</v>
          </cell>
          <cell r="E59">
            <v>15000</v>
          </cell>
          <cell r="F59">
            <v>15000</v>
          </cell>
        </row>
        <row r="60">
          <cell r="B60" t="str">
            <v>Retaining Wall &lt; 1.0m</v>
          </cell>
          <cell r="C60" t="str">
            <v>LS</v>
          </cell>
          <cell r="D60">
            <v>1</v>
          </cell>
          <cell r="E60">
            <v>15000</v>
          </cell>
          <cell r="F60">
            <v>15000</v>
          </cell>
        </row>
        <row r="62">
          <cell r="B62" t="str">
            <v>Pavement Markings &amp; Delineation</v>
          </cell>
          <cell r="G62">
            <v>46500</v>
          </cell>
        </row>
        <row r="63">
          <cell r="B63" t="str">
            <v>Pavement surface painted green treatment for cycle lane</v>
          </cell>
          <cell r="C63" t="str">
            <v>m2</v>
          </cell>
          <cell r="D63">
            <v>230</v>
          </cell>
          <cell r="E63">
            <v>100</v>
          </cell>
          <cell r="F63">
            <v>23000</v>
          </cell>
        </row>
        <row r="64">
          <cell r="B64" t="str">
            <v>New pavement markings</v>
          </cell>
          <cell r="C64" t="str">
            <v>LS</v>
          </cell>
          <cell r="D64">
            <v>1</v>
          </cell>
          <cell r="E64">
            <v>10000</v>
          </cell>
          <cell r="F64">
            <v>10000</v>
          </cell>
        </row>
        <row r="65">
          <cell r="B65" t="str">
            <v>Remove existing pavement markings</v>
          </cell>
          <cell r="C65" t="str">
            <v>LS</v>
          </cell>
          <cell r="D65">
            <v>1</v>
          </cell>
          <cell r="E65">
            <v>7000</v>
          </cell>
          <cell r="F65">
            <v>7000</v>
          </cell>
        </row>
        <row r="66">
          <cell r="B66" t="str">
            <v>Relocate existing signs</v>
          </cell>
          <cell r="C66" t="str">
            <v>ea</v>
          </cell>
          <cell r="D66">
            <v>2</v>
          </cell>
          <cell r="E66">
            <v>250</v>
          </cell>
          <cell r="F66">
            <v>500</v>
          </cell>
        </row>
        <row r="67">
          <cell r="B67" t="str">
            <v>Install New signs</v>
          </cell>
          <cell r="C67" t="str">
            <v>ea</v>
          </cell>
          <cell r="D67">
            <v>8</v>
          </cell>
          <cell r="E67">
            <v>750</v>
          </cell>
          <cell r="F67">
            <v>6000</v>
          </cell>
        </row>
        <row r="69">
          <cell r="B69" t="str">
            <v>Intersection Signalisation</v>
          </cell>
          <cell r="G69">
            <v>269525</v>
          </cell>
        </row>
        <row r="70">
          <cell r="B70" t="str">
            <v>Supply and install type 1 signal poles</v>
          </cell>
          <cell r="C70" t="str">
            <v>ea</v>
          </cell>
          <cell r="D70">
            <v>3</v>
          </cell>
          <cell r="E70">
            <v>4500</v>
          </cell>
          <cell r="F70">
            <v>13500</v>
          </cell>
        </row>
        <row r="71">
          <cell r="B71" t="str">
            <v>Supply and install type 2 signal poles (CCTV)</v>
          </cell>
          <cell r="C71" t="str">
            <v>ea</v>
          </cell>
          <cell r="D71">
            <v>1</v>
          </cell>
          <cell r="E71">
            <v>5500</v>
          </cell>
          <cell r="F71">
            <v>5500</v>
          </cell>
        </row>
        <row r="72">
          <cell r="B72" t="str">
            <v>Supply and install type 8 (hinged) signal poles</v>
          </cell>
          <cell r="C72" t="str">
            <v>ea</v>
          </cell>
          <cell r="D72">
            <v>2</v>
          </cell>
          <cell r="E72">
            <v>5000</v>
          </cell>
          <cell r="F72">
            <v>10000</v>
          </cell>
        </row>
        <row r="73">
          <cell r="B73" t="str">
            <v>Supply and install type 5s JUMA poles</v>
          </cell>
          <cell r="C73" t="str">
            <v>ea</v>
          </cell>
          <cell r="D73">
            <v>2</v>
          </cell>
          <cell r="E73">
            <v>9500</v>
          </cell>
          <cell r="F73">
            <v>19000</v>
          </cell>
        </row>
        <row r="74">
          <cell r="B74" t="str">
            <v>Supply and install termination assemblies</v>
          </cell>
          <cell r="C74" t="str">
            <v>ea</v>
          </cell>
          <cell r="D74">
            <v>8</v>
          </cell>
          <cell r="E74">
            <v>1800</v>
          </cell>
          <cell r="F74">
            <v>14400</v>
          </cell>
        </row>
        <row r="75">
          <cell r="B75" t="str">
            <v>Supply and install 3-aspect LED Vehicle lantern 300mm dia + accessories</v>
          </cell>
          <cell r="C75" t="str">
            <v>ea</v>
          </cell>
          <cell r="D75">
            <v>4</v>
          </cell>
          <cell r="E75">
            <v>2200</v>
          </cell>
          <cell r="F75">
            <v>8800</v>
          </cell>
        </row>
        <row r="76">
          <cell r="B76" t="str">
            <v>Supply and install 3-aspect LED Vehicle lantern with arrow masks 300mm dia + accessories</v>
          </cell>
          <cell r="C76" t="str">
            <v>ea</v>
          </cell>
          <cell r="D76">
            <v>4</v>
          </cell>
          <cell r="E76">
            <v>2300</v>
          </cell>
          <cell r="F76">
            <v>9200</v>
          </cell>
        </row>
        <row r="77">
          <cell r="B77" t="str">
            <v>Supply and install 1-aspect LED Vehicle lantern with arrow masks 300mm dia + accessories</v>
          </cell>
          <cell r="C77" t="str">
            <v>ea</v>
          </cell>
          <cell r="D77">
            <v>2</v>
          </cell>
          <cell r="E77">
            <v>900</v>
          </cell>
          <cell r="F77">
            <v>1800</v>
          </cell>
        </row>
        <row r="78">
          <cell r="B78" t="str">
            <v>Supply and install 3-aspect LED Vehicle lantern 200mm dia + accessories</v>
          </cell>
          <cell r="C78" t="str">
            <v>ea</v>
          </cell>
          <cell r="D78">
            <v>13</v>
          </cell>
          <cell r="E78">
            <v>2000</v>
          </cell>
          <cell r="F78">
            <v>26000</v>
          </cell>
        </row>
        <row r="79">
          <cell r="B79" t="str">
            <v>Supply and install 3-aspect LED Vehicle lantern with arrow masks 200mm dia + accessories</v>
          </cell>
          <cell r="C79" t="str">
            <v>ea</v>
          </cell>
          <cell r="D79">
            <v>2</v>
          </cell>
          <cell r="E79">
            <v>2100</v>
          </cell>
          <cell r="F79">
            <v>4200</v>
          </cell>
        </row>
        <row r="80">
          <cell r="B80" t="str">
            <v>Supply and install 1-aspect LED Vehicle lantern with red arrow mask 200mm dia + accessories</v>
          </cell>
          <cell r="C80" t="str">
            <v>ea</v>
          </cell>
          <cell r="D80">
            <v>18</v>
          </cell>
          <cell r="E80">
            <v>750</v>
          </cell>
          <cell r="F80">
            <v>13500</v>
          </cell>
        </row>
        <row r="81">
          <cell r="B81" t="str">
            <v>Supply and install 2-aspect LED pedestrian lanterns + accessories</v>
          </cell>
          <cell r="C81" t="str">
            <v>ea</v>
          </cell>
          <cell r="D81">
            <v>8</v>
          </cell>
          <cell r="E81">
            <v>1300</v>
          </cell>
          <cell r="F81">
            <v>10400</v>
          </cell>
        </row>
        <row r="82">
          <cell r="B82" t="str">
            <v>Supply and install pedestrian crossing push buttons</v>
          </cell>
          <cell r="C82" t="str">
            <v>ea</v>
          </cell>
          <cell r="D82">
            <v>8</v>
          </cell>
          <cell r="E82">
            <v>1100</v>
          </cell>
          <cell r="F82">
            <v>8800</v>
          </cell>
        </row>
        <row r="83">
          <cell r="B83" t="str">
            <v>Supply and install vehicle detection loops</v>
          </cell>
          <cell r="C83" t="str">
            <v>ea</v>
          </cell>
          <cell r="D83">
            <v>7</v>
          </cell>
          <cell r="E83">
            <v>775</v>
          </cell>
          <cell r="F83">
            <v>5425</v>
          </cell>
        </row>
        <row r="84">
          <cell r="B84" t="str">
            <v>Supply and install 3x100mm uPVC ducting under carriageway including surface restoration</v>
          </cell>
          <cell r="C84" t="str">
            <v>m</v>
          </cell>
          <cell r="D84">
            <v>95</v>
          </cell>
          <cell r="E84">
            <v>300</v>
          </cell>
          <cell r="F84">
            <v>28500</v>
          </cell>
        </row>
        <row r="85">
          <cell r="B85" t="str">
            <v>Supply and install 1x100mm uPVC ducting under footpath including surface restoration</v>
          </cell>
          <cell r="C85" t="str">
            <v>m</v>
          </cell>
          <cell r="D85">
            <v>34</v>
          </cell>
          <cell r="E85">
            <v>200</v>
          </cell>
          <cell r="F85">
            <v>6800</v>
          </cell>
        </row>
        <row r="86">
          <cell r="B86" t="str">
            <v>Supply and install 32mm uPVC ducting under footpath including surface restoration</v>
          </cell>
          <cell r="C86" t="str">
            <v>m</v>
          </cell>
          <cell r="D86">
            <v>26</v>
          </cell>
          <cell r="E86">
            <v>190</v>
          </cell>
          <cell r="F86">
            <v>4940</v>
          </cell>
        </row>
        <row r="87">
          <cell r="B87" t="str">
            <v>Loop feeder cable</v>
          </cell>
          <cell r="C87" t="str">
            <v>m</v>
          </cell>
          <cell r="D87">
            <v>150</v>
          </cell>
          <cell r="E87">
            <v>15</v>
          </cell>
          <cell r="F87">
            <v>2250</v>
          </cell>
        </row>
        <row r="88">
          <cell r="B88" t="str">
            <v>Multicore cable</v>
          </cell>
          <cell r="C88" t="str">
            <v>m</v>
          </cell>
          <cell r="D88">
            <v>277</v>
          </cell>
          <cell r="E88">
            <v>30</v>
          </cell>
          <cell r="F88">
            <v>8310</v>
          </cell>
        </row>
        <row r="89">
          <cell r="B89" t="str">
            <v>Supply and install access chambers</v>
          </cell>
          <cell r="C89" t="str">
            <v>ea</v>
          </cell>
          <cell r="D89">
            <v>4</v>
          </cell>
          <cell r="E89">
            <v>1800</v>
          </cell>
          <cell r="F89">
            <v>7200</v>
          </cell>
        </row>
        <row r="90">
          <cell r="B90" t="str">
            <v>Supply and install kerbside junction boxes</v>
          </cell>
          <cell r="C90" t="str">
            <v>ea</v>
          </cell>
          <cell r="D90">
            <v>4</v>
          </cell>
          <cell r="E90">
            <v>500</v>
          </cell>
          <cell r="F90">
            <v>2000</v>
          </cell>
        </row>
        <row r="91">
          <cell r="B91" t="str">
            <v>controller</v>
          </cell>
          <cell r="C91" t="str">
            <v>LS</v>
          </cell>
          <cell r="D91">
            <v>1</v>
          </cell>
          <cell r="E91">
            <v>25600</v>
          </cell>
          <cell r="F91">
            <v>25600</v>
          </cell>
        </row>
        <row r="92">
          <cell r="B92" t="str">
            <v>controller base</v>
          </cell>
          <cell r="C92" t="str">
            <v>LS</v>
          </cell>
          <cell r="D92">
            <v>1</v>
          </cell>
          <cell r="E92">
            <v>1800</v>
          </cell>
          <cell r="F92">
            <v>1800</v>
          </cell>
        </row>
        <row r="93">
          <cell r="B93" t="str">
            <v>Power supply</v>
          </cell>
          <cell r="C93" t="str">
            <v>LS</v>
          </cell>
          <cell r="D93">
            <v>1</v>
          </cell>
          <cell r="E93">
            <v>7500</v>
          </cell>
          <cell r="F93">
            <v>7500</v>
          </cell>
        </row>
        <row r="94">
          <cell r="B94" t="str">
            <v>Controller personality (write controller sheets)</v>
          </cell>
          <cell r="C94" t="str">
            <v>LS</v>
          </cell>
          <cell r="D94">
            <v>1</v>
          </cell>
          <cell r="E94">
            <v>3500</v>
          </cell>
          <cell r="F94">
            <v>3500</v>
          </cell>
        </row>
        <row r="95">
          <cell r="B95" t="str">
            <v>Commissioning including Erasable Programmable Read Only Memory (EPROM)</v>
          </cell>
          <cell r="C95" t="str">
            <v>LS</v>
          </cell>
          <cell r="D95">
            <v>1</v>
          </cell>
          <cell r="E95">
            <v>2500</v>
          </cell>
          <cell r="F95">
            <v>2500</v>
          </cell>
        </row>
        <row r="96">
          <cell r="B96" t="str">
            <v>Supply and Install traffic CCTV cameras and communications</v>
          </cell>
          <cell r="C96" t="str">
            <v>ea</v>
          </cell>
          <cell r="D96">
            <v>1</v>
          </cell>
          <cell r="E96">
            <v>15000</v>
          </cell>
          <cell r="F96">
            <v>15000</v>
          </cell>
        </row>
        <row r="97">
          <cell r="B97" t="str">
            <v>SCATS connection</v>
          </cell>
          <cell r="C97" t="str">
            <v>LS</v>
          </cell>
          <cell r="D97">
            <v>1</v>
          </cell>
          <cell r="E97">
            <v>3100</v>
          </cell>
          <cell r="F97">
            <v>3100</v>
          </cell>
        </row>
      </sheetData>
      <sheetData sheetId="11" refreshError="1"/>
      <sheetData sheetId="12">
        <row r="12">
          <cell r="B12" t="str">
            <v>Contract Quality Plan</v>
          </cell>
          <cell r="G12">
            <v>40000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10000</v>
          </cell>
          <cell r="F13">
            <v>10000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30000</v>
          </cell>
          <cell r="F14">
            <v>30000</v>
          </cell>
        </row>
        <row r="16">
          <cell r="B16" t="str">
            <v>Traffic Management Plan</v>
          </cell>
          <cell r="G16">
            <v>53000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50000</v>
          </cell>
          <cell r="F18">
            <v>50000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112000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12000</v>
          </cell>
          <cell r="F23">
            <v>12000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100000</v>
          </cell>
          <cell r="F24">
            <v>100000</v>
          </cell>
        </row>
        <row r="26">
          <cell r="B26" t="str">
            <v>Earthworks &amp; Drainage</v>
          </cell>
          <cell r="G26">
            <v>318100</v>
          </cell>
        </row>
        <row r="27">
          <cell r="B27" t="str">
            <v>Cut and undercut to waste (north footpath)</v>
          </cell>
          <cell r="C27" t="str">
            <v>m3</v>
          </cell>
          <cell r="D27">
            <v>350</v>
          </cell>
          <cell r="E27">
            <v>50</v>
          </cell>
          <cell r="F27">
            <v>17500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240</v>
          </cell>
          <cell r="E28">
            <v>10</v>
          </cell>
          <cell r="F28">
            <v>2400</v>
          </cell>
        </row>
        <row r="29">
          <cell r="B29" t="str">
            <v>Imported Fill (south footpath)</v>
          </cell>
          <cell r="C29" t="str">
            <v>m3</v>
          </cell>
          <cell r="D29">
            <v>1320</v>
          </cell>
          <cell r="E29">
            <v>60</v>
          </cell>
          <cell r="F29">
            <v>79200</v>
          </cell>
        </row>
        <row r="30">
          <cell r="B30" t="str">
            <v>Retaining Wall @ 3m high (across frankton landslide gabion wall)</v>
          </cell>
          <cell r="C30" t="str">
            <v>m</v>
          </cell>
          <cell r="D30">
            <v>100</v>
          </cell>
          <cell r="E30">
            <v>1500</v>
          </cell>
          <cell r="F30">
            <v>150000</v>
          </cell>
        </row>
        <row r="31">
          <cell r="B31" t="str">
            <v>Saw Cut and Remove existing kerbing</v>
          </cell>
          <cell r="C31" t="str">
            <v>m</v>
          </cell>
          <cell r="D31">
            <v>700</v>
          </cell>
          <cell r="E31">
            <v>20</v>
          </cell>
          <cell r="F31">
            <v>14000</v>
          </cell>
        </row>
        <row r="32">
          <cell r="B32" t="str">
            <v>Drainage Works</v>
          </cell>
          <cell r="C32" t="str">
            <v>PS</v>
          </cell>
          <cell r="D32">
            <v>1</v>
          </cell>
          <cell r="E32">
            <v>50000</v>
          </cell>
          <cell r="F32">
            <v>50000</v>
          </cell>
        </row>
        <row r="33">
          <cell r="B33" t="str">
            <v>Tree Removal</v>
          </cell>
          <cell r="C33" t="str">
            <v>LS</v>
          </cell>
          <cell r="D33">
            <v>1</v>
          </cell>
          <cell r="E33">
            <v>5000</v>
          </cell>
          <cell r="F33">
            <v>5000</v>
          </cell>
        </row>
        <row r="35">
          <cell r="B35" t="str">
            <v>Road Construction</v>
          </cell>
          <cell r="G35">
            <v>135320</v>
          </cell>
        </row>
        <row r="36">
          <cell r="B36" t="str">
            <v>180mm AP 40 Basecourse (Solid measure)</v>
          </cell>
          <cell r="C36" t="str">
            <v>m3</v>
          </cell>
          <cell r="D36">
            <v>150</v>
          </cell>
          <cell r="E36">
            <v>290</v>
          </cell>
          <cell r="F36">
            <v>43500</v>
          </cell>
        </row>
        <row r="37">
          <cell r="B37" t="str">
            <v>350mm AP 65 Subbase (Solid measure)</v>
          </cell>
          <cell r="C37" t="str">
            <v>m3</v>
          </cell>
          <cell r="D37">
            <v>280</v>
          </cell>
          <cell r="E37">
            <v>170</v>
          </cell>
          <cell r="F37">
            <v>47600</v>
          </cell>
        </row>
        <row r="38">
          <cell r="B38" t="str">
            <v xml:space="preserve">G4 Membrane Seal </v>
          </cell>
          <cell r="C38" t="str">
            <v>m2</v>
          </cell>
          <cell r="D38">
            <v>660</v>
          </cell>
          <cell r="E38">
            <v>17</v>
          </cell>
          <cell r="F38">
            <v>11220</v>
          </cell>
        </row>
        <row r="39">
          <cell r="B39" t="str">
            <v>40mm DG10 Asphalt Surfacing</v>
          </cell>
          <cell r="C39" t="str">
            <v>m2</v>
          </cell>
          <cell r="D39">
            <v>660</v>
          </cell>
          <cell r="E39">
            <v>50</v>
          </cell>
          <cell r="F39">
            <v>33000</v>
          </cell>
        </row>
        <row r="41">
          <cell r="B41" t="str">
            <v>Concrete Kerbing</v>
          </cell>
          <cell r="G41">
            <v>45100</v>
          </cell>
        </row>
        <row r="42">
          <cell r="B42" t="str">
            <v>Construct Kerb and Channel</v>
          </cell>
          <cell r="C42" t="str">
            <v>m</v>
          </cell>
          <cell r="D42">
            <v>410</v>
          </cell>
          <cell r="E42">
            <v>110</v>
          </cell>
          <cell r="F42">
            <v>45100</v>
          </cell>
        </row>
        <row r="44">
          <cell r="B44" t="str">
            <v>Footpath Construction</v>
          </cell>
          <cell r="G44">
            <v>142960</v>
          </cell>
        </row>
        <row r="45">
          <cell r="B45" t="str">
            <v>25mm DG7 (NZTA M/10 2014) Asphalt Surfacing</v>
          </cell>
          <cell r="C45" t="str">
            <v>m2</v>
          </cell>
          <cell r="D45">
            <v>1160</v>
          </cell>
          <cell r="E45">
            <v>45</v>
          </cell>
          <cell r="F45">
            <v>52200</v>
          </cell>
        </row>
        <row r="46">
          <cell r="B46" t="str">
            <v>100mm AP 40  Basecourse (Solid measure)</v>
          </cell>
          <cell r="C46" t="str">
            <v>m3</v>
          </cell>
          <cell r="D46">
            <v>232</v>
          </cell>
          <cell r="E46">
            <v>270</v>
          </cell>
          <cell r="F46">
            <v>62640</v>
          </cell>
        </row>
        <row r="47">
          <cell r="B47" t="str">
            <v>Timber edging with pegs</v>
          </cell>
          <cell r="C47" t="str">
            <v>m</v>
          </cell>
          <cell r="D47">
            <v>1160</v>
          </cell>
          <cell r="E47">
            <v>20</v>
          </cell>
          <cell r="F47">
            <v>23200</v>
          </cell>
        </row>
        <row r="48">
          <cell r="B48" t="str">
            <v>Supply &amp; Install TGSI's  (Yellow)</v>
          </cell>
          <cell r="C48" t="str">
            <v>m2</v>
          </cell>
          <cell r="D48">
            <v>9</v>
          </cell>
          <cell r="E48">
            <v>400</v>
          </cell>
          <cell r="F48">
            <v>3600</v>
          </cell>
        </row>
        <row r="49">
          <cell r="B49" t="str">
            <v>Form pram crossing in existing kerb</v>
          </cell>
          <cell r="C49" t="str">
            <v>m</v>
          </cell>
          <cell r="D49">
            <v>12</v>
          </cell>
          <cell r="E49">
            <v>110</v>
          </cell>
          <cell r="F49">
            <v>1320</v>
          </cell>
        </row>
        <row r="51">
          <cell r="B51" t="str">
            <v>Pavement Markings &amp; Delineation</v>
          </cell>
          <cell r="G51">
            <v>141687.5</v>
          </cell>
        </row>
        <row r="52">
          <cell r="B52" t="str">
            <v>New pavement markings</v>
          </cell>
          <cell r="C52" t="str">
            <v>LS</v>
          </cell>
          <cell r="D52">
            <v>1</v>
          </cell>
          <cell r="E52">
            <v>15000</v>
          </cell>
          <cell r="F52">
            <v>15000</v>
          </cell>
        </row>
        <row r="53">
          <cell r="B53" t="str">
            <v>Remove existing pavement markings</v>
          </cell>
          <cell r="C53" t="str">
            <v>LS</v>
          </cell>
          <cell r="D53">
            <v>1</v>
          </cell>
          <cell r="E53">
            <v>7000</v>
          </cell>
          <cell r="F53">
            <v>7000</v>
          </cell>
        </row>
        <row r="54">
          <cell r="B54" t="str">
            <v>Relocate existing signs</v>
          </cell>
          <cell r="C54" t="str">
            <v>ea</v>
          </cell>
          <cell r="D54">
            <v>1</v>
          </cell>
          <cell r="E54">
            <v>250</v>
          </cell>
          <cell r="F54">
            <v>250</v>
          </cell>
        </row>
        <row r="55">
          <cell r="B55" t="str">
            <v>Pavement surface painted Red treatment (entire lane)</v>
          </cell>
          <cell r="C55" t="str">
            <v>m2</v>
          </cell>
          <cell r="D55">
            <v>1137.5</v>
          </cell>
          <cell r="E55">
            <v>105</v>
          </cell>
          <cell r="F55">
            <v>119437.5</v>
          </cell>
        </row>
        <row r="57">
          <cell r="B57" t="str">
            <v>Street Lighting</v>
          </cell>
          <cell r="G57">
            <v>10500</v>
          </cell>
        </row>
        <row r="58">
          <cell r="B58" t="str">
            <v xml:space="preserve">Existing lighting column relocation </v>
          </cell>
          <cell r="C58" t="str">
            <v>ea</v>
          </cell>
          <cell r="D58">
            <v>3</v>
          </cell>
          <cell r="E58">
            <v>3500</v>
          </cell>
          <cell r="F58">
            <v>10500</v>
          </cell>
        </row>
        <row r="60">
          <cell r="B60" t="str">
            <v>Miscellaneous</v>
          </cell>
          <cell r="G60">
            <v>48000</v>
          </cell>
        </row>
        <row r="61">
          <cell r="B61" t="str">
            <v>New Fencing</v>
          </cell>
          <cell r="C61" t="str">
            <v>LS</v>
          </cell>
          <cell r="D61">
            <v>1</v>
          </cell>
          <cell r="E61">
            <v>25000</v>
          </cell>
          <cell r="F61">
            <v>25000</v>
          </cell>
        </row>
        <row r="62">
          <cell r="B62" t="str">
            <v>Landscaping</v>
          </cell>
          <cell r="C62" t="str">
            <v>LS</v>
          </cell>
          <cell r="D62">
            <v>1</v>
          </cell>
          <cell r="E62">
            <v>20000</v>
          </cell>
          <cell r="F62">
            <v>20000</v>
          </cell>
        </row>
        <row r="63">
          <cell r="B63" t="str">
            <v xml:space="preserve">Road construction RAMM information </v>
          </cell>
          <cell r="C63" t="str">
            <v>LS</v>
          </cell>
          <cell r="D63">
            <v>1</v>
          </cell>
          <cell r="E63">
            <v>3000</v>
          </cell>
          <cell r="F63">
            <v>3000</v>
          </cell>
        </row>
        <row r="65">
          <cell r="B65" t="str">
            <v>Total Physical Works</v>
          </cell>
          <cell r="G65">
            <v>1066667.5</v>
          </cell>
        </row>
        <row r="67">
          <cell r="B67" t="str">
            <v>Land Requirement</v>
          </cell>
          <cell r="G67">
            <v>0</v>
          </cell>
        </row>
        <row r="68">
          <cell r="F68">
            <v>0</v>
          </cell>
        </row>
        <row r="69">
          <cell r="F69">
            <v>0</v>
          </cell>
        </row>
        <row r="71">
          <cell r="B71" t="str">
            <v>Total Land Acquisition</v>
          </cell>
          <cell r="G71">
            <v>0</v>
          </cell>
        </row>
      </sheetData>
      <sheetData sheetId="13" refreshError="1"/>
      <sheetData sheetId="14">
        <row r="12">
          <cell r="B12" t="str">
            <v>Contract Quality Plan</v>
          </cell>
          <cell r="G12">
            <v>10000</v>
          </cell>
        </row>
        <row r="13">
          <cell r="B13" t="str">
            <v>Preparation of CQP, incl H&amp;SP and EMP</v>
          </cell>
          <cell r="C13" t="str">
            <v>LS</v>
          </cell>
          <cell r="D13">
            <v>1</v>
          </cell>
          <cell r="E13">
            <v>2000</v>
          </cell>
          <cell r="F13">
            <v>2000</v>
          </cell>
        </row>
        <row r="14">
          <cell r="B14" t="str">
            <v>Management of CQP, H&amp;SP and EMP</v>
          </cell>
          <cell r="C14" t="str">
            <v>LS</v>
          </cell>
          <cell r="D14">
            <v>1</v>
          </cell>
          <cell r="E14">
            <v>8000</v>
          </cell>
          <cell r="F14">
            <v>8000</v>
          </cell>
        </row>
        <row r="16">
          <cell r="B16" t="str">
            <v>Location &amp; Protection of Services</v>
          </cell>
          <cell r="G16">
            <v>26000</v>
          </cell>
        </row>
        <row r="17">
          <cell r="B17" t="str">
            <v>Location of Services &amp; Liaison with Utility Providers</v>
          </cell>
          <cell r="C17" t="str">
            <v>LS</v>
          </cell>
          <cell r="D17">
            <v>1</v>
          </cell>
          <cell r="E17">
            <v>6000</v>
          </cell>
          <cell r="F17">
            <v>6000</v>
          </cell>
        </row>
        <row r="18">
          <cell r="B18" t="str">
            <v>Relocation &amp; Protection of Services (Provisional Item)</v>
          </cell>
          <cell r="C18" t="str">
            <v>PS</v>
          </cell>
          <cell r="D18">
            <v>1</v>
          </cell>
          <cell r="E18">
            <v>20000</v>
          </cell>
          <cell r="F18">
            <v>20000</v>
          </cell>
        </row>
        <row r="20">
          <cell r="B20" t="str">
            <v>Establishment</v>
          </cell>
          <cell r="C20" t="str">
            <v>ea</v>
          </cell>
          <cell r="D20">
            <v>1</v>
          </cell>
          <cell r="E20">
            <v>10000</v>
          </cell>
          <cell r="F20">
            <v>10000</v>
          </cell>
          <cell r="G20">
            <v>10000</v>
          </cell>
        </row>
        <row r="22">
          <cell r="B22" t="str">
            <v>Miscellaneous</v>
          </cell>
          <cell r="G22">
            <v>14000</v>
          </cell>
        </row>
        <row r="23">
          <cell r="B23" t="str">
            <v>As-Builts and RAMM Data</v>
          </cell>
          <cell r="C23" t="str">
            <v>LS</v>
          </cell>
          <cell r="D23">
            <v>1</v>
          </cell>
          <cell r="E23">
            <v>2000</v>
          </cell>
          <cell r="F23">
            <v>2000</v>
          </cell>
        </row>
        <row r="24">
          <cell r="B24" t="str">
            <v>Landscaping</v>
          </cell>
          <cell r="C24" t="str">
            <v>LS</v>
          </cell>
          <cell r="D24">
            <v>1</v>
          </cell>
          <cell r="E24">
            <v>12000</v>
          </cell>
          <cell r="F24">
            <v>12000</v>
          </cell>
        </row>
        <row r="26">
          <cell r="B26" t="str">
            <v>Traffic Management Plan</v>
          </cell>
          <cell r="G26">
            <v>32500</v>
          </cell>
        </row>
        <row r="27">
          <cell r="B27" t="str">
            <v>Prepare Temporary Traffic Management Plan</v>
          </cell>
          <cell r="C27" t="str">
            <v>LS</v>
          </cell>
          <cell r="D27">
            <v>1</v>
          </cell>
          <cell r="E27">
            <v>2500</v>
          </cell>
          <cell r="F27">
            <v>2500</v>
          </cell>
        </row>
        <row r="28">
          <cell r="B28" t="str">
            <v>Manage TTMP</v>
          </cell>
          <cell r="C28" t="str">
            <v>LS</v>
          </cell>
          <cell r="D28">
            <v>1</v>
          </cell>
          <cell r="E28">
            <v>30000</v>
          </cell>
          <cell r="F28">
            <v>30000</v>
          </cell>
        </row>
        <row r="30">
          <cell r="B30" t="str">
            <v>Footpath Construction</v>
          </cell>
          <cell r="G30">
            <v>28820</v>
          </cell>
        </row>
        <row r="31">
          <cell r="B31" t="str">
            <v>25mm DG7 (NZTA M/10 2014) Asphalt Surfacing</v>
          </cell>
          <cell r="C31" t="str">
            <v>m2</v>
          </cell>
          <cell r="D31">
            <v>300</v>
          </cell>
          <cell r="E31">
            <v>45</v>
          </cell>
          <cell r="F31">
            <v>13500</v>
          </cell>
        </row>
        <row r="32">
          <cell r="B32" t="str">
            <v>100mm AP 40  Basecourse (Solid measure)</v>
          </cell>
          <cell r="C32" t="str">
            <v>m3</v>
          </cell>
          <cell r="D32">
            <v>30</v>
          </cell>
          <cell r="E32">
            <v>270</v>
          </cell>
          <cell r="F32">
            <v>8100</v>
          </cell>
        </row>
        <row r="33">
          <cell r="B33" t="str">
            <v>Timber edging with pegs</v>
          </cell>
          <cell r="C33" t="str">
            <v>m</v>
          </cell>
          <cell r="D33">
            <v>115</v>
          </cell>
          <cell r="E33">
            <v>20</v>
          </cell>
          <cell r="F33">
            <v>2300</v>
          </cell>
        </row>
        <row r="34">
          <cell r="B34" t="str">
            <v>Supply &amp; Install TGSI's  (Yellow)</v>
          </cell>
          <cell r="C34" t="str">
            <v>m2</v>
          </cell>
          <cell r="D34">
            <v>9</v>
          </cell>
          <cell r="E34">
            <v>400</v>
          </cell>
          <cell r="F34">
            <v>3600</v>
          </cell>
        </row>
        <row r="35">
          <cell r="B35" t="str">
            <v>Form pram crossing in existing kerb</v>
          </cell>
          <cell r="C35" t="str">
            <v>m</v>
          </cell>
          <cell r="D35">
            <v>12</v>
          </cell>
          <cell r="E35">
            <v>110</v>
          </cell>
          <cell r="F35">
            <v>1320</v>
          </cell>
        </row>
        <row r="37">
          <cell r="B37" t="str">
            <v>Road Construction</v>
          </cell>
          <cell r="G37">
            <v>33500</v>
          </cell>
        </row>
        <row r="38">
          <cell r="B38" t="str">
            <v>180mm AP 40 Basecourse (Solid measure)</v>
          </cell>
          <cell r="C38" t="str">
            <v>m3</v>
          </cell>
          <cell r="D38">
            <v>40</v>
          </cell>
          <cell r="E38">
            <v>290</v>
          </cell>
          <cell r="F38">
            <v>11600</v>
          </cell>
        </row>
        <row r="39">
          <cell r="B39" t="str">
            <v>220mm AP 65 Subbase (Solid measure)</v>
          </cell>
          <cell r="C39" t="str">
            <v>m3</v>
          </cell>
          <cell r="D39">
            <v>50</v>
          </cell>
          <cell r="E39">
            <v>170</v>
          </cell>
          <cell r="F39">
            <v>8500</v>
          </cell>
        </row>
        <row r="40">
          <cell r="B40" t="str">
            <v xml:space="preserve">G4 Membrane Seal </v>
          </cell>
          <cell r="C40" t="str">
            <v>m2</v>
          </cell>
          <cell r="D40">
            <v>200</v>
          </cell>
          <cell r="E40">
            <v>17</v>
          </cell>
          <cell r="F40">
            <v>3400</v>
          </cell>
        </row>
        <row r="41">
          <cell r="B41" t="str">
            <v>40mm DG10 Asphalt Surfacing</v>
          </cell>
          <cell r="C41" t="str">
            <v>m2</v>
          </cell>
          <cell r="D41">
            <v>200</v>
          </cell>
          <cell r="E41">
            <v>50</v>
          </cell>
          <cell r="F41">
            <v>10000</v>
          </cell>
        </row>
        <row r="43">
          <cell r="B43" t="str">
            <v>Earthworks &amp; Drainage</v>
          </cell>
          <cell r="G43">
            <v>87800</v>
          </cell>
        </row>
        <row r="44">
          <cell r="B44" t="str">
            <v xml:space="preserve">Cut and undercut to waste </v>
          </cell>
          <cell r="C44" t="str">
            <v>m3</v>
          </cell>
          <cell r="D44">
            <v>75</v>
          </cell>
          <cell r="E44">
            <v>50</v>
          </cell>
          <cell r="F44">
            <v>3750</v>
          </cell>
        </row>
        <row r="45">
          <cell r="B45" t="str">
            <v>Saw cut existing Seal from existing lane line</v>
          </cell>
          <cell r="C45" t="str">
            <v>m</v>
          </cell>
          <cell r="D45">
            <v>115</v>
          </cell>
          <cell r="E45">
            <v>10</v>
          </cell>
          <cell r="F45">
            <v>1150</v>
          </cell>
        </row>
        <row r="46">
          <cell r="B46" t="str">
            <v>Saw Cut and Remove existing kerbing</v>
          </cell>
          <cell r="C46" t="str">
            <v>m</v>
          </cell>
          <cell r="D46">
            <v>115</v>
          </cell>
          <cell r="E46">
            <v>20</v>
          </cell>
          <cell r="F46">
            <v>2300</v>
          </cell>
        </row>
        <row r="47">
          <cell r="B47" t="str">
            <v>Drainage Works</v>
          </cell>
          <cell r="C47" t="str">
            <v>PS</v>
          </cell>
          <cell r="D47">
            <v>1</v>
          </cell>
          <cell r="E47">
            <v>50000</v>
          </cell>
          <cell r="F47">
            <v>50000</v>
          </cell>
        </row>
        <row r="48">
          <cell r="B48" t="str">
            <v>Imported Fill</v>
          </cell>
          <cell r="C48" t="str">
            <v>m3</v>
          </cell>
          <cell r="D48">
            <v>509.99999999999994</v>
          </cell>
          <cell r="E48">
            <v>60</v>
          </cell>
          <cell r="F48">
            <v>30599.999999999996</v>
          </cell>
        </row>
        <row r="50">
          <cell r="B50" t="str">
            <v>Pavement Markings &amp; Delineation</v>
          </cell>
          <cell r="G50">
            <v>21500</v>
          </cell>
        </row>
        <row r="51">
          <cell r="B51" t="str">
            <v>New pavement markings</v>
          </cell>
          <cell r="C51" t="str">
            <v>LS</v>
          </cell>
          <cell r="D51">
            <v>1</v>
          </cell>
          <cell r="E51">
            <v>10000</v>
          </cell>
          <cell r="F51">
            <v>10000</v>
          </cell>
        </row>
        <row r="52">
          <cell r="B52" t="str">
            <v>Remove existing pavement markings</v>
          </cell>
          <cell r="C52" t="str">
            <v>LS</v>
          </cell>
          <cell r="D52">
            <v>1</v>
          </cell>
          <cell r="E52">
            <v>7000</v>
          </cell>
          <cell r="F52">
            <v>7000</v>
          </cell>
        </row>
        <row r="53">
          <cell r="B53" t="str">
            <v>Relocate existing signs</v>
          </cell>
          <cell r="C53" t="str">
            <v>ea</v>
          </cell>
          <cell r="D53">
            <v>0</v>
          </cell>
          <cell r="E53">
            <v>250</v>
          </cell>
          <cell r="F53">
            <v>0</v>
          </cell>
        </row>
        <row r="54">
          <cell r="B54" t="str">
            <v>Install New signs</v>
          </cell>
          <cell r="C54" t="str">
            <v>ea</v>
          </cell>
          <cell r="D54">
            <v>6</v>
          </cell>
          <cell r="E54">
            <v>750</v>
          </cell>
          <cell r="F54">
            <v>4500</v>
          </cell>
        </row>
        <row r="56">
          <cell r="B56" t="str">
            <v>Intersection Signalisation</v>
          </cell>
          <cell r="G56">
            <v>209150</v>
          </cell>
        </row>
        <row r="57">
          <cell r="B57" t="str">
            <v>Supply and install type 1 signal poles</v>
          </cell>
          <cell r="C57" t="str">
            <v>ea</v>
          </cell>
          <cell r="D57">
            <v>4</v>
          </cell>
          <cell r="E57">
            <v>4500</v>
          </cell>
          <cell r="F57">
            <v>18000</v>
          </cell>
        </row>
        <row r="58">
          <cell r="B58" t="str">
            <v>Supply and install type 5s JUMA poles (CCTV)</v>
          </cell>
          <cell r="C58" t="str">
            <v>ea</v>
          </cell>
          <cell r="D58">
            <v>2</v>
          </cell>
          <cell r="E58">
            <v>9500</v>
          </cell>
          <cell r="F58">
            <v>19000</v>
          </cell>
        </row>
        <row r="59">
          <cell r="B59" t="str">
            <v>Supply and install termination assemblies</v>
          </cell>
          <cell r="C59" t="str">
            <v>ea</v>
          </cell>
          <cell r="D59">
            <v>6</v>
          </cell>
          <cell r="E59">
            <v>1800</v>
          </cell>
          <cell r="F59">
            <v>10800</v>
          </cell>
        </row>
        <row r="60">
          <cell r="B60" t="str">
            <v>Supply and install 3-aspect LED Vehicle lantern 300mm dia + accessories</v>
          </cell>
          <cell r="C60" t="str">
            <v>ea</v>
          </cell>
          <cell r="D60">
            <v>2</v>
          </cell>
          <cell r="E60">
            <v>2200</v>
          </cell>
          <cell r="F60">
            <v>4400</v>
          </cell>
        </row>
        <row r="61">
          <cell r="B61" t="str">
            <v>Supply and install 3-aspect LED Vehicle lantern with arrow masks 300mm dia + accessories</v>
          </cell>
          <cell r="C61" t="str">
            <v>ea</v>
          </cell>
          <cell r="D61">
            <v>2</v>
          </cell>
          <cell r="E61">
            <v>2300</v>
          </cell>
          <cell r="F61">
            <v>4600</v>
          </cell>
        </row>
        <row r="62">
          <cell r="B62" t="str">
            <v>Supply and install 1-aspect LED Vehicle lantern with arrow masks 300mm dia + accessories</v>
          </cell>
          <cell r="C62" t="str">
            <v>ea</v>
          </cell>
          <cell r="D62">
            <v>2</v>
          </cell>
          <cell r="E62">
            <v>900</v>
          </cell>
          <cell r="F62">
            <v>1800</v>
          </cell>
        </row>
        <row r="63">
          <cell r="B63" t="str">
            <v>Supply and install 3-aspect LED Vehicle lantern 200mm dia + accessories</v>
          </cell>
          <cell r="C63" t="str">
            <v>ea</v>
          </cell>
          <cell r="D63">
            <v>4</v>
          </cell>
          <cell r="E63">
            <v>2000</v>
          </cell>
          <cell r="F63">
            <v>8000</v>
          </cell>
        </row>
        <row r="64">
          <cell r="B64" t="str">
            <v>Supply and install 3-aspect LED Vehicle lantern with arrow masks 200mm dia + accessories</v>
          </cell>
          <cell r="C64" t="str">
            <v>ea</v>
          </cell>
          <cell r="D64">
            <v>3</v>
          </cell>
          <cell r="E64">
            <v>2100</v>
          </cell>
          <cell r="F64">
            <v>6300</v>
          </cell>
        </row>
        <row r="65">
          <cell r="B65" t="str">
            <v>Supply and install 1-aspect LED Vehicle lantern with red arrow mask 200mm dia + accessories</v>
          </cell>
          <cell r="C65" t="str">
            <v>ea</v>
          </cell>
          <cell r="D65">
            <v>4</v>
          </cell>
          <cell r="E65">
            <v>750</v>
          </cell>
          <cell r="F65">
            <v>3000</v>
          </cell>
        </row>
        <row r="66">
          <cell r="B66" t="str">
            <v>Supply and install 2-aspect LED pedestrian lanterns + accessories</v>
          </cell>
          <cell r="C66" t="str">
            <v>ea</v>
          </cell>
          <cell r="D66">
            <v>4</v>
          </cell>
          <cell r="E66">
            <v>1300</v>
          </cell>
          <cell r="F66">
            <v>5200</v>
          </cell>
        </row>
        <row r="67">
          <cell r="B67" t="str">
            <v>Supply and install pedestrian crossing push buttons</v>
          </cell>
          <cell r="C67" t="str">
            <v>ea</v>
          </cell>
          <cell r="D67">
            <v>4</v>
          </cell>
          <cell r="E67">
            <v>1100</v>
          </cell>
          <cell r="F67">
            <v>4400</v>
          </cell>
        </row>
        <row r="68">
          <cell r="B68" t="str">
            <v>Supply and install vehicle detection loops</v>
          </cell>
          <cell r="C68" t="str">
            <v>ea</v>
          </cell>
          <cell r="D68">
            <v>6</v>
          </cell>
          <cell r="E68">
            <v>775</v>
          </cell>
          <cell r="F68">
            <v>4650</v>
          </cell>
        </row>
        <row r="69">
          <cell r="B69" t="str">
            <v>Supply and install 3x100mm uPVC ducting under carriageway including surface restoration</v>
          </cell>
          <cell r="C69" t="str">
            <v>m</v>
          </cell>
          <cell r="D69">
            <v>95</v>
          </cell>
          <cell r="E69">
            <v>300</v>
          </cell>
          <cell r="F69">
            <v>28500</v>
          </cell>
        </row>
        <row r="70">
          <cell r="B70" t="str">
            <v>Supply and install 1x100mm uPVC ducting under footpath including surface restoration</v>
          </cell>
          <cell r="C70" t="str">
            <v>m</v>
          </cell>
          <cell r="D70">
            <v>34</v>
          </cell>
          <cell r="E70">
            <v>200</v>
          </cell>
          <cell r="F70">
            <v>6800</v>
          </cell>
        </row>
        <row r="71">
          <cell r="B71" t="str">
            <v>Supply and install 32mm uPVC ducting under footpath including surface restoration</v>
          </cell>
          <cell r="C71" t="str">
            <v>m</v>
          </cell>
          <cell r="D71">
            <v>26</v>
          </cell>
          <cell r="E71">
            <v>190</v>
          </cell>
          <cell r="F71">
            <v>4940</v>
          </cell>
        </row>
        <row r="72">
          <cell r="B72" t="str">
            <v>Loop feeder cable</v>
          </cell>
          <cell r="C72" t="str">
            <v>m</v>
          </cell>
          <cell r="D72">
            <v>150</v>
          </cell>
          <cell r="E72">
            <v>15</v>
          </cell>
          <cell r="F72">
            <v>2250</v>
          </cell>
        </row>
        <row r="73">
          <cell r="B73" t="str">
            <v>Multicore cable</v>
          </cell>
          <cell r="C73" t="str">
            <v>m</v>
          </cell>
          <cell r="D73">
            <v>277</v>
          </cell>
          <cell r="E73">
            <v>30</v>
          </cell>
          <cell r="F73">
            <v>8310</v>
          </cell>
        </row>
        <row r="74">
          <cell r="B74" t="str">
            <v>Supply and install access chambers</v>
          </cell>
          <cell r="C74" t="str">
            <v>ea</v>
          </cell>
          <cell r="D74">
            <v>4</v>
          </cell>
          <cell r="E74">
            <v>1800</v>
          </cell>
          <cell r="F74">
            <v>7200</v>
          </cell>
        </row>
        <row r="75">
          <cell r="B75" t="str">
            <v>Supply and install kerbside junction boxes</v>
          </cell>
          <cell r="C75" t="str">
            <v>ea</v>
          </cell>
          <cell r="D75">
            <v>4</v>
          </cell>
          <cell r="E75">
            <v>500</v>
          </cell>
          <cell r="F75">
            <v>2000</v>
          </cell>
        </row>
        <row r="76">
          <cell r="B76" t="str">
            <v>controller</v>
          </cell>
          <cell r="C76" t="str">
            <v>LS</v>
          </cell>
          <cell r="D76">
            <v>1</v>
          </cell>
          <cell r="E76">
            <v>25600</v>
          </cell>
          <cell r="F76">
            <v>25600</v>
          </cell>
        </row>
        <row r="77">
          <cell r="B77" t="str">
            <v>controller base</v>
          </cell>
          <cell r="C77" t="str">
            <v>LS</v>
          </cell>
          <cell r="D77">
            <v>1</v>
          </cell>
          <cell r="E77">
            <v>1800</v>
          </cell>
          <cell r="F77">
            <v>1800</v>
          </cell>
        </row>
        <row r="78">
          <cell r="B78" t="str">
            <v>Power supply</v>
          </cell>
          <cell r="C78" t="str">
            <v>LS</v>
          </cell>
          <cell r="D78">
            <v>1</v>
          </cell>
          <cell r="E78">
            <v>7500</v>
          </cell>
          <cell r="F78">
            <v>7500</v>
          </cell>
        </row>
        <row r="79">
          <cell r="B79" t="str">
            <v>Controller personality (write controller sheets)</v>
          </cell>
          <cell r="C79" t="str">
            <v>LS</v>
          </cell>
          <cell r="D79">
            <v>1</v>
          </cell>
          <cell r="E79">
            <v>3500</v>
          </cell>
          <cell r="F79">
            <v>3500</v>
          </cell>
        </row>
        <row r="80">
          <cell r="B80" t="str">
            <v>Commissioning including Erasable Programmable Read Only Memory (EPROM)</v>
          </cell>
          <cell r="C80" t="str">
            <v>LS</v>
          </cell>
          <cell r="D80">
            <v>1</v>
          </cell>
          <cell r="E80">
            <v>2500</v>
          </cell>
          <cell r="F80">
            <v>2500</v>
          </cell>
        </row>
        <row r="81">
          <cell r="B81" t="str">
            <v>Supply and Install traffic CCTV cameras and communications</v>
          </cell>
          <cell r="C81" t="str">
            <v>ea</v>
          </cell>
          <cell r="D81">
            <v>1</v>
          </cell>
          <cell r="E81">
            <v>15000</v>
          </cell>
          <cell r="F81">
            <v>15000</v>
          </cell>
        </row>
        <row r="82">
          <cell r="B82" t="str">
            <v>SCATS connection</v>
          </cell>
          <cell r="C82" t="str">
            <v>LS</v>
          </cell>
          <cell r="D82">
            <v>1</v>
          </cell>
          <cell r="E82">
            <v>3100</v>
          </cell>
          <cell r="F82">
            <v>3100</v>
          </cell>
        </row>
      </sheetData>
      <sheetData sheetId="15" refreshError="1"/>
      <sheetData sheetId="16">
        <row r="12">
          <cell r="B12" t="str">
            <v>Contract Quality Plan</v>
          </cell>
          <cell r="G12">
            <v>7000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2000</v>
          </cell>
          <cell r="F13">
            <v>2000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5000</v>
          </cell>
          <cell r="F14">
            <v>5000</v>
          </cell>
        </row>
        <row r="16">
          <cell r="B16" t="str">
            <v>Traffic Management Plan</v>
          </cell>
          <cell r="G16">
            <v>28000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25000</v>
          </cell>
          <cell r="F18">
            <v>25000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10000</v>
          </cell>
          <cell r="F20">
            <v>10000</v>
          </cell>
          <cell r="G20">
            <v>10000</v>
          </cell>
        </row>
        <row r="22">
          <cell r="B22" t="str">
            <v>Location &amp; Protection of Services</v>
          </cell>
          <cell r="G22">
            <v>36000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6000</v>
          </cell>
          <cell r="F23">
            <v>6000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30000</v>
          </cell>
          <cell r="F24">
            <v>30000</v>
          </cell>
        </row>
        <row r="26">
          <cell r="B26" t="str">
            <v>Earthworks &amp; Drainage</v>
          </cell>
          <cell r="G26">
            <v>74050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121</v>
          </cell>
          <cell r="E27">
            <v>150</v>
          </cell>
          <cell r="F27">
            <v>18150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30</v>
          </cell>
          <cell r="E28">
            <v>10</v>
          </cell>
          <cell r="F28">
            <v>300</v>
          </cell>
        </row>
        <row r="29">
          <cell r="B29" t="str">
            <v>Saw Cut and Remove existing kerbing</v>
          </cell>
          <cell r="C29" t="str">
            <v>m</v>
          </cell>
          <cell r="D29">
            <v>30</v>
          </cell>
          <cell r="E29">
            <v>20</v>
          </cell>
          <cell r="F29">
            <v>600</v>
          </cell>
        </row>
        <row r="30">
          <cell r="B30" t="str">
            <v>Drainage Works</v>
          </cell>
          <cell r="C30" t="str">
            <v>PS</v>
          </cell>
          <cell r="D30">
            <v>1</v>
          </cell>
          <cell r="E30">
            <v>50000</v>
          </cell>
          <cell r="F30">
            <v>50000</v>
          </cell>
        </row>
        <row r="31">
          <cell r="B31" t="str">
            <v>Tree Removal</v>
          </cell>
          <cell r="C31" t="str">
            <v>LS</v>
          </cell>
          <cell r="D31">
            <v>1</v>
          </cell>
          <cell r="E31">
            <v>5000</v>
          </cell>
          <cell r="F31">
            <v>5000</v>
          </cell>
        </row>
        <row r="33">
          <cell r="B33" t="str">
            <v>Road Construction</v>
          </cell>
          <cell r="G33">
            <v>17090</v>
          </cell>
        </row>
        <row r="34">
          <cell r="B34" t="str">
            <v>180mm AP 40 Basecourse (Solid measure)</v>
          </cell>
          <cell r="C34" t="str">
            <v>m3</v>
          </cell>
          <cell r="D34">
            <v>25</v>
          </cell>
          <cell r="E34">
            <v>290</v>
          </cell>
          <cell r="F34">
            <v>7250</v>
          </cell>
        </row>
        <row r="35">
          <cell r="B35" t="str">
            <v>350mm AP 65 Subbase (Solid measure)</v>
          </cell>
          <cell r="C35" t="str">
            <v>m3</v>
          </cell>
          <cell r="D35">
            <v>50</v>
          </cell>
          <cell r="E35">
            <v>170</v>
          </cell>
          <cell r="F35">
            <v>8500</v>
          </cell>
        </row>
        <row r="36">
          <cell r="B36" t="str">
            <v xml:space="preserve">G4 Membrane Seal </v>
          </cell>
          <cell r="C36" t="str">
            <v>m2</v>
          </cell>
          <cell r="D36">
            <v>20</v>
          </cell>
          <cell r="E36">
            <v>17</v>
          </cell>
          <cell r="F36">
            <v>340</v>
          </cell>
        </row>
        <row r="37">
          <cell r="B37" t="str">
            <v>40mm DG10 Asphalt Surfacing</v>
          </cell>
          <cell r="C37" t="str">
            <v>m2</v>
          </cell>
          <cell r="D37">
            <v>20</v>
          </cell>
          <cell r="E37">
            <v>50</v>
          </cell>
          <cell r="F37">
            <v>1000</v>
          </cell>
        </row>
        <row r="39">
          <cell r="B39" t="str">
            <v>Concrete Kerbing</v>
          </cell>
          <cell r="G39">
            <v>3300</v>
          </cell>
        </row>
        <row r="40">
          <cell r="B40" t="str">
            <v>Construct Kerb and Channel</v>
          </cell>
          <cell r="C40" t="str">
            <v>m</v>
          </cell>
          <cell r="D40">
            <v>30</v>
          </cell>
          <cell r="E40">
            <v>110</v>
          </cell>
          <cell r="F40">
            <v>3300</v>
          </cell>
        </row>
        <row r="42">
          <cell r="B42" t="str">
            <v>Footpath Construction</v>
          </cell>
          <cell r="G42">
            <v>9095</v>
          </cell>
        </row>
        <row r="43">
          <cell r="B43" t="str">
            <v>south side shared path included in Supporting Infrastructure</v>
          </cell>
        </row>
        <row r="44">
          <cell r="B44" t="str">
            <v>25mm DG7 (NZTA M/10 2014) Asphalt Surfacing</v>
          </cell>
          <cell r="C44" t="str">
            <v>m2</v>
          </cell>
          <cell r="D44">
            <v>85</v>
          </cell>
          <cell r="E44">
            <v>45</v>
          </cell>
          <cell r="F44">
            <v>3825</v>
          </cell>
        </row>
        <row r="45">
          <cell r="B45" t="str">
            <v>100mm AP 40  Basecourse (Solid measure)</v>
          </cell>
          <cell r="C45" t="str">
            <v>m3</v>
          </cell>
          <cell r="D45">
            <v>8.5</v>
          </cell>
          <cell r="E45">
            <v>270</v>
          </cell>
          <cell r="F45">
            <v>2295</v>
          </cell>
        </row>
        <row r="46">
          <cell r="B46" t="str">
            <v>Timber edging with pegs</v>
          </cell>
          <cell r="C46" t="str">
            <v>m</v>
          </cell>
          <cell r="D46">
            <v>70</v>
          </cell>
          <cell r="E46">
            <v>20</v>
          </cell>
          <cell r="F46">
            <v>1400</v>
          </cell>
        </row>
        <row r="47">
          <cell r="B47" t="str">
            <v>Supply &amp; Install TGSI's  (Yellow)</v>
          </cell>
          <cell r="C47" t="str">
            <v>m2</v>
          </cell>
          <cell r="D47">
            <v>2.25</v>
          </cell>
          <cell r="E47">
            <v>700</v>
          </cell>
          <cell r="F47">
            <v>1575</v>
          </cell>
        </row>
        <row r="49">
          <cell r="B49" t="str">
            <v>Pavement Markings &amp; Delineation</v>
          </cell>
          <cell r="G49">
            <v>20500</v>
          </cell>
        </row>
        <row r="50">
          <cell r="B50" t="str">
            <v>Pavement surface painted Red treatment</v>
          </cell>
          <cell r="C50" t="str">
            <v>m2</v>
          </cell>
          <cell r="D50">
            <v>40</v>
          </cell>
          <cell r="E50">
            <v>100</v>
          </cell>
          <cell r="F50">
            <v>4000</v>
          </cell>
        </row>
        <row r="51">
          <cell r="B51" t="str">
            <v>New pavement markings</v>
          </cell>
          <cell r="C51" t="str">
            <v>LS</v>
          </cell>
          <cell r="D51">
            <v>1</v>
          </cell>
          <cell r="E51">
            <v>15000</v>
          </cell>
          <cell r="F51">
            <v>15000</v>
          </cell>
        </row>
        <row r="52">
          <cell r="B52" t="str">
            <v>Install New signs</v>
          </cell>
          <cell r="C52" t="str">
            <v>ea</v>
          </cell>
          <cell r="D52">
            <v>2</v>
          </cell>
          <cell r="E52">
            <v>750</v>
          </cell>
          <cell r="F52">
            <v>1500</v>
          </cell>
        </row>
        <row r="54">
          <cell r="B54" t="str">
            <v>Street Lighting</v>
          </cell>
          <cell r="G54">
            <v>3500</v>
          </cell>
        </row>
        <row r="55">
          <cell r="B55" t="str">
            <v xml:space="preserve">Existing lighting column relocation </v>
          </cell>
          <cell r="C55" t="str">
            <v>ea</v>
          </cell>
          <cell r="D55">
            <v>1</v>
          </cell>
          <cell r="E55">
            <v>3500</v>
          </cell>
          <cell r="F55">
            <v>3500</v>
          </cell>
        </row>
        <row r="57">
          <cell r="B57" t="str">
            <v>Landscaping</v>
          </cell>
          <cell r="G57">
            <v>20000</v>
          </cell>
        </row>
        <row r="58">
          <cell r="B58" t="str">
            <v>Landscaping</v>
          </cell>
          <cell r="C58" t="str">
            <v>LS</v>
          </cell>
          <cell r="D58">
            <v>1</v>
          </cell>
          <cell r="E58">
            <v>20000</v>
          </cell>
          <cell r="F58">
            <v>20000</v>
          </cell>
        </row>
        <row r="60">
          <cell r="B60" t="str">
            <v>Miscellaneous</v>
          </cell>
          <cell r="G60">
            <v>2000</v>
          </cell>
        </row>
        <row r="61">
          <cell r="B61" t="str">
            <v xml:space="preserve">Road construction RAMM information </v>
          </cell>
          <cell r="C61" t="str">
            <v>LS</v>
          </cell>
          <cell r="D61">
            <v>1</v>
          </cell>
          <cell r="E61">
            <v>2000</v>
          </cell>
          <cell r="F61">
            <v>2000</v>
          </cell>
        </row>
        <row r="63">
          <cell r="B63" t="str">
            <v>Total Physical Works</v>
          </cell>
          <cell r="G63">
            <v>230535</v>
          </cell>
        </row>
      </sheetData>
      <sheetData sheetId="17" refreshError="1"/>
      <sheetData sheetId="18">
        <row r="12">
          <cell r="B12" t="str">
            <v>Contract Quality Plan</v>
          </cell>
          <cell r="G12">
            <v>10000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7000</v>
          </cell>
          <cell r="F14">
            <v>7000</v>
          </cell>
        </row>
        <row r="16">
          <cell r="B16" t="str">
            <v>Traffic Management Plan</v>
          </cell>
          <cell r="G16">
            <v>33000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30000</v>
          </cell>
          <cell r="F18">
            <v>30000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105000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5000</v>
          </cell>
          <cell r="F23">
            <v>5000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100000</v>
          </cell>
          <cell r="F24">
            <v>100000</v>
          </cell>
        </row>
        <row r="26">
          <cell r="B26" t="str">
            <v>Earthworks &amp; Drainage</v>
          </cell>
          <cell r="G26">
            <v>79945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64.5</v>
          </cell>
          <cell r="E27">
            <v>50</v>
          </cell>
          <cell r="F27">
            <v>3225</v>
          </cell>
        </row>
        <row r="28">
          <cell r="B28" t="str">
            <v>Imported Fill</v>
          </cell>
          <cell r="C28" t="str">
            <v>m3</v>
          </cell>
          <cell r="D28">
            <v>32</v>
          </cell>
          <cell r="E28">
            <v>60</v>
          </cell>
          <cell r="F28">
            <v>1920</v>
          </cell>
        </row>
        <row r="29">
          <cell r="B29" t="str">
            <v>Saw cut existing Seal from existing lane line</v>
          </cell>
          <cell r="C29" t="str">
            <v>m</v>
          </cell>
          <cell r="D29">
            <v>160</v>
          </cell>
          <cell r="E29">
            <v>10</v>
          </cell>
          <cell r="F29">
            <v>1600</v>
          </cell>
        </row>
        <row r="30">
          <cell r="B30" t="str">
            <v>Saw Cut and Remove existing kerbing</v>
          </cell>
          <cell r="C30" t="str">
            <v>m</v>
          </cell>
          <cell r="D30">
            <v>160</v>
          </cell>
          <cell r="E30">
            <v>20</v>
          </cell>
          <cell r="F30">
            <v>3200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50000</v>
          </cell>
          <cell r="F31">
            <v>50000</v>
          </cell>
        </row>
        <row r="32">
          <cell r="B32" t="str">
            <v>Tree Removal</v>
          </cell>
          <cell r="C32" t="str">
            <v>LS</v>
          </cell>
          <cell r="D32">
            <v>1</v>
          </cell>
          <cell r="E32">
            <v>20000</v>
          </cell>
          <cell r="F32">
            <v>20000</v>
          </cell>
        </row>
        <row r="34">
          <cell r="B34" t="str">
            <v>Retaining walls</v>
          </cell>
          <cell r="G34">
            <v>81000</v>
          </cell>
        </row>
        <row r="35">
          <cell r="B35" t="str">
            <v>Retaining Wall &lt; 1.0m</v>
          </cell>
          <cell r="C35" t="str">
            <v>m</v>
          </cell>
          <cell r="D35">
            <v>180</v>
          </cell>
          <cell r="E35">
            <v>450</v>
          </cell>
          <cell r="F35">
            <v>81000</v>
          </cell>
        </row>
        <row r="37">
          <cell r="B37" t="str">
            <v>Concrete Kerbing</v>
          </cell>
          <cell r="G37">
            <v>17600</v>
          </cell>
        </row>
        <row r="38">
          <cell r="B38" t="str">
            <v>Construct Kerb and Channel</v>
          </cell>
          <cell r="C38" t="str">
            <v>m</v>
          </cell>
          <cell r="D38">
            <v>160</v>
          </cell>
          <cell r="E38">
            <v>110</v>
          </cell>
          <cell r="F38">
            <v>17600</v>
          </cell>
        </row>
        <row r="40">
          <cell r="B40" t="str">
            <v>Footpath Construction</v>
          </cell>
          <cell r="G40">
            <v>29440</v>
          </cell>
        </row>
        <row r="41">
          <cell r="B41" t="str">
            <v>southern shared path included in Supporting Infrastructure</v>
          </cell>
        </row>
        <row r="42">
          <cell r="B42" t="str">
            <v>25mm DG7 (NZTA M/10 2014) Asphalt Surfacing</v>
          </cell>
          <cell r="C42" t="str">
            <v>m2</v>
          </cell>
          <cell r="D42">
            <v>320</v>
          </cell>
          <cell r="E42">
            <v>45</v>
          </cell>
          <cell r="F42">
            <v>14400</v>
          </cell>
        </row>
        <row r="43">
          <cell r="B43" t="str">
            <v>100mm AP 40  Basecourse (Solid measure)</v>
          </cell>
          <cell r="C43" t="str">
            <v>m3</v>
          </cell>
          <cell r="D43">
            <v>32</v>
          </cell>
          <cell r="E43">
            <v>270</v>
          </cell>
          <cell r="F43">
            <v>8640</v>
          </cell>
        </row>
        <row r="44">
          <cell r="B44" t="str">
            <v>Timber edging with pegs</v>
          </cell>
          <cell r="C44" t="str">
            <v>m</v>
          </cell>
          <cell r="D44">
            <v>320</v>
          </cell>
          <cell r="E44">
            <v>20</v>
          </cell>
          <cell r="F44">
            <v>6400</v>
          </cell>
        </row>
        <row r="46">
          <cell r="B46" t="str">
            <v>Pavement Markings &amp; Delineation</v>
          </cell>
          <cell r="G46">
            <v>15000</v>
          </cell>
        </row>
        <row r="47">
          <cell r="B47" t="str">
            <v>New pavement markings</v>
          </cell>
          <cell r="C47" t="str">
            <v>LS</v>
          </cell>
          <cell r="D47">
            <v>1</v>
          </cell>
          <cell r="E47">
            <v>15000</v>
          </cell>
          <cell r="F47">
            <v>15000</v>
          </cell>
        </row>
        <row r="49">
          <cell r="B49" t="str">
            <v>Street Lighting</v>
          </cell>
          <cell r="G49">
            <v>10500</v>
          </cell>
        </row>
        <row r="50">
          <cell r="B50" t="str">
            <v xml:space="preserve">Existing lighting column relocation </v>
          </cell>
          <cell r="C50" t="str">
            <v>ea</v>
          </cell>
          <cell r="D50">
            <v>3</v>
          </cell>
          <cell r="E50">
            <v>3500</v>
          </cell>
          <cell r="F50">
            <v>10500</v>
          </cell>
        </row>
        <row r="52">
          <cell r="B52" t="str">
            <v>Landscaping</v>
          </cell>
          <cell r="G52">
            <v>30000</v>
          </cell>
        </row>
        <row r="53">
          <cell r="B53" t="str">
            <v>Landscaping</v>
          </cell>
          <cell r="C53" t="str">
            <v>LS</v>
          </cell>
          <cell r="D53">
            <v>1</v>
          </cell>
          <cell r="E53">
            <v>30000</v>
          </cell>
          <cell r="F53">
            <v>30000</v>
          </cell>
        </row>
        <row r="55">
          <cell r="B55" t="str">
            <v>Miscellaneous</v>
          </cell>
          <cell r="G55">
            <v>2000</v>
          </cell>
        </row>
        <row r="56">
          <cell r="B56" t="str">
            <v xml:space="preserve">Road construction RAMM information </v>
          </cell>
          <cell r="C56" t="str">
            <v>LS</v>
          </cell>
          <cell r="D56">
            <v>1</v>
          </cell>
          <cell r="E56">
            <v>2000</v>
          </cell>
          <cell r="F56">
            <v>2000</v>
          </cell>
        </row>
        <row r="58">
          <cell r="B58" t="str">
            <v>Total Physical Works</v>
          </cell>
          <cell r="G58">
            <v>433485</v>
          </cell>
        </row>
      </sheetData>
      <sheetData sheetId="19" refreshError="1"/>
      <sheetData sheetId="20">
        <row r="12">
          <cell r="B12" t="str">
            <v>Contract Quality Plan</v>
          </cell>
          <cell r="G12">
            <v>40000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10000</v>
          </cell>
          <cell r="F13">
            <v>10000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30000</v>
          </cell>
          <cell r="F14">
            <v>30000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50000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40000</v>
          </cell>
          <cell r="F24">
            <v>40000</v>
          </cell>
        </row>
        <row r="26">
          <cell r="B26" t="str">
            <v>Earthworks &amp; Drainage</v>
          </cell>
          <cell r="G26">
            <v>61225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64.5</v>
          </cell>
          <cell r="E27">
            <v>50</v>
          </cell>
          <cell r="F27">
            <v>3225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100</v>
          </cell>
          <cell r="E28">
            <v>10</v>
          </cell>
          <cell r="F28">
            <v>1000</v>
          </cell>
        </row>
        <row r="29">
          <cell r="B29" t="str">
            <v>Saw Cut and Remove existing kerbing</v>
          </cell>
          <cell r="C29" t="str">
            <v>m</v>
          </cell>
          <cell r="D29">
            <v>100</v>
          </cell>
          <cell r="E29">
            <v>20</v>
          </cell>
          <cell r="F29">
            <v>2000</v>
          </cell>
        </row>
        <row r="30">
          <cell r="B30" t="str">
            <v>Drainage Works</v>
          </cell>
          <cell r="C30" t="str">
            <v>PS</v>
          </cell>
          <cell r="D30">
            <v>1</v>
          </cell>
          <cell r="E30">
            <v>50000</v>
          </cell>
          <cell r="F30">
            <v>50000</v>
          </cell>
        </row>
        <row r="31">
          <cell r="B31" t="str">
            <v>Tree Removal</v>
          </cell>
          <cell r="C31" t="str">
            <v>LS</v>
          </cell>
          <cell r="D31">
            <v>1</v>
          </cell>
          <cell r="E31">
            <v>5000</v>
          </cell>
          <cell r="F31">
            <v>5000</v>
          </cell>
        </row>
        <row r="33">
          <cell r="B33" t="str">
            <v>Retaining walls</v>
          </cell>
          <cell r="G33">
            <v>18000</v>
          </cell>
        </row>
        <row r="34">
          <cell r="B34" t="str">
            <v>Retaining Wall &lt; 1.0m</v>
          </cell>
          <cell r="C34" t="str">
            <v>LS</v>
          </cell>
          <cell r="D34">
            <v>40</v>
          </cell>
          <cell r="E34">
            <v>450</v>
          </cell>
          <cell r="F34">
            <v>18000</v>
          </cell>
        </row>
        <row r="36">
          <cell r="B36" t="str">
            <v>Road Construction</v>
          </cell>
          <cell r="G36">
            <v>13220</v>
          </cell>
        </row>
        <row r="37">
          <cell r="B37" t="str">
            <v>180mm AP 40 Basecourse (Solid measure)</v>
          </cell>
          <cell r="C37" t="str">
            <v>m3</v>
          </cell>
          <cell r="D37">
            <v>20</v>
          </cell>
          <cell r="E37">
            <v>290</v>
          </cell>
          <cell r="F37">
            <v>5800</v>
          </cell>
        </row>
        <row r="38">
          <cell r="B38" t="str">
            <v>220mm AP 65 Subbase (Solid measure)</v>
          </cell>
          <cell r="C38" t="str">
            <v>m3</v>
          </cell>
          <cell r="D38">
            <v>20</v>
          </cell>
          <cell r="E38">
            <v>170</v>
          </cell>
          <cell r="F38">
            <v>3400</v>
          </cell>
        </row>
        <row r="39">
          <cell r="B39" t="str">
            <v xml:space="preserve">G4 Membrane Seal </v>
          </cell>
          <cell r="C39" t="str">
            <v>m2</v>
          </cell>
          <cell r="D39">
            <v>60</v>
          </cell>
          <cell r="E39">
            <v>17</v>
          </cell>
          <cell r="F39">
            <v>1020</v>
          </cell>
        </row>
        <row r="40">
          <cell r="B40" t="str">
            <v>40mm DG10 Asphalt Surfacing</v>
          </cell>
          <cell r="C40" t="str">
            <v>m2</v>
          </cell>
          <cell r="D40">
            <v>60</v>
          </cell>
          <cell r="E40">
            <v>50</v>
          </cell>
          <cell r="F40">
            <v>3000</v>
          </cell>
        </row>
        <row r="42">
          <cell r="B42" t="str">
            <v>Concrete Kerbing</v>
          </cell>
          <cell r="G42">
            <v>12800</v>
          </cell>
        </row>
        <row r="43">
          <cell r="B43" t="str">
            <v>Construct Kerb and Channel</v>
          </cell>
          <cell r="C43" t="str">
            <v>m</v>
          </cell>
          <cell r="D43">
            <v>100</v>
          </cell>
          <cell r="E43">
            <v>110</v>
          </cell>
          <cell r="F43">
            <v>11000</v>
          </cell>
        </row>
        <row r="44">
          <cell r="B44" t="str">
            <v>Form Pram Crossing in New kerb</v>
          </cell>
          <cell r="C44" t="str">
            <v>m</v>
          </cell>
          <cell r="D44">
            <v>12</v>
          </cell>
          <cell r="E44">
            <v>150</v>
          </cell>
          <cell r="F44">
            <v>1800</v>
          </cell>
        </row>
        <row r="46">
          <cell r="B46" t="str">
            <v>Footpath Construction</v>
          </cell>
          <cell r="G46">
            <v>20630</v>
          </cell>
        </row>
        <row r="47">
          <cell r="B47" t="str">
            <v>southern shared path included in Supporting Infrastructure</v>
          </cell>
        </row>
        <row r="48">
          <cell r="B48" t="str">
            <v>25mm DG7 (NZTA M/10 2014) Asphalt Surfacing</v>
          </cell>
          <cell r="C48" t="str">
            <v>m2</v>
          </cell>
          <cell r="D48">
            <v>215</v>
          </cell>
          <cell r="E48">
            <v>45</v>
          </cell>
          <cell r="F48">
            <v>9675</v>
          </cell>
        </row>
        <row r="49">
          <cell r="B49" t="str">
            <v>100mm AP 40  Basecourse (Solid measure)</v>
          </cell>
          <cell r="C49" t="str">
            <v>m3</v>
          </cell>
          <cell r="D49">
            <v>21.5</v>
          </cell>
          <cell r="E49">
            <v>270</v>
          </cell>
          <cell r="F49">
            <v>5805</v>
          </cell>
        </row>
        <row r="50">
          <cell r="B50" t="str">
            <v>Timber edging with pegs</v>
          </cell>
          <cell r="C50" t="str">
            <v>m</v>
          </cell>
          <cell r="D50">
            <v>100</v>
          </cell>
          <cell r="E50">
            <v>20</v>
          </cell>
          <cell r="F50">
            <v>2000</v>
          </cell>
        </row>
        <row r="51">
          <cell r="B51" t="str">
            <v>Supply &amp; Install TGSI's  (Yellow)</v>
          </cell>
          <cell r="C51" t="str">
            <v>m2</v>
          </cell>
          <cell r="D51">
            <v>4.5</v>
          </cell>
          <cell r="E51">
            <v>700</v>
          </cell>
          <cell r="F51">
            <v>3150</v>
          </cell>
        </row>
        <row r="53">
          <cell r="B53" t="str">
            <v>Pavement Markings &amp; Delineation</v>
          </cell>
          <cell r="G53">
            <v>80250</v>
          </cell>
        </row>
        <row r="54">
          <cell r="B54" t="str">
            <v>Pavement surface painted Red treatment</v>
          </cell>
          <cell r="C54" t="str">
            <v>m2</v>
          </cell>
          <cell r="D54">
            <v>550</v>
          </cell>
          <cell r="E54">
            <v>105</v>
          </cell>
          <cell r="F54">
            <v>57750</v>
          </cell>
        </row>
        <row r="55">
          <cell r="B55" t="str">
            <v>New pavement markings</v>
          </cell>
          <cell r="C55" t="str">
            <v>LS</v>
          </cell>
          <cell r="D55">
            <v>1</v>
          </cell>
          <cell r="E55">
            <v>15000</v>
          </cell>
          <cell r="F55">
            <v>15000</v>
          </cell>
        </row>
        <row r="56">
          <cell r="B56" t="str">
            <v>Remove existing pavement markings</v>
          </cell>
          <cell r="C56" t="str">
            <v>LS</v>
          </cell>
          <cell r="D56">
            <v>1</v>
          </cell>
          <cell r="E56">
            <v>7000</v>
          </cell>
          <cell r="F56">
            <v>7000</v>
          </cell>
        </row>
        <row r="57">
          <cell r="B57" t="str">
            <v>Relocate existing signs</v>
          </cell>
          <cell r="C57" t="str">
            <v>ea</v>
          </cell>
          <cell r="D57">
            <v>2</v>
          </cell>
          <cell r="E57">
            <v>250</v>
          </cell>
          <cell r="F57">
            <v>500</v>
          </cell>
        </row>
        <row r="59">
          <cell r="B59" t="str">
            <v>Pedestrian Signalisation</v>
          </cell>
          <cell r="G59">
            <v>144265</v>
          </cell>
        </row>
        <row r="60">
          <cell r="B60" t="str">
            <v>Supply and install type 1 signal poles</v>
          </cell>
          <cell r="C60" t="str">
            <v>ea</v>
          </cell>
          <cell r="D60">
            <v>2</v>
          </cell>
          <cell r="E60">
            <v>4500</v>
          </cell>
          <cell r="F60">
            <v>9000</v>
          </cell>
        </row>
        <row r="61">
          <cell r="B61" t="str">
            <v>Supply and install type 2 signal poles (CCTV)</v>
          </cell>
          <cell r="C61" t="str">
            <v>ea</v>
          </cell>
          <cell r="D61">
            <v>1</v>
          </cell>
          <cell r="E61">
            <v>5500</v>
          </cell>
          <cell r="F61">
            <v>5500</v>
          </cell>
        </row>
        <row r="62">
          <cell r="B62" t="str">
            <v>Supply and install type JUSP signal poles</v>
          </cell>
          <cell r="C62" t="str">
            <v>ea</v>
          </cell>
          <cell r="D62">
            <v>1</v>
          </cell>
          <cell r="E62">
            <v>12500</v>
          </cell>
          <cell r="F62">
            <v>12500</v>
          </cell>
        </row>
        <row r="63">
          <cell r="B63" t="str">
            <v>Supply and install termination assemblies</v>
          </cell>
          <cell r="C63" t="str">
            <v>ea</v>
          </cell>
          <cell r="D63">
            <v>4</v>
          </cell>
          <cell r="E63">
            <v>1800</v>
          </cell>
          <cell r="F63">
            <v>7200</v>
          </cell>
        </row>
        <row r="64">
          <cell r="B64" t="str">
            <v>Supply and install 3-aspect LED Vehicle lantern 200mm dia + accessories</v>
          </cell>
          <cell r="C64" t="str">
            <v>ea</v>
          </cell>
          <cell r="D64">
            <v>6</v>
          </cell>
          <cell r="E64">
            <v>2000</v>
          </cell>
          <cell r="F64">
            <v>12000</v>
          </cell>
        </row>
        <row r="65">
          <cell r="B65" t="str">
            <v>Supply and install 1-aspect LED Vehicle lantern with 'B' bus mask 200mm dia + accessories</v>
          </cell>
          <cell r="C65" t="str">
            <v>ea</v>
          </cell>
          <cell r="D65">
            <v>2</v>
          </cell>
          <cell r="E65">
            <v>750</v>
          </cell>
          <cell r="F65">
            <v>1500</v>
          </cell>
        </row>
        <row r="66">
          <cell r="B66" t="str">
            <v>Supply and install 2-aspect LED pedestrian lanterns + accessories</v>
          </cell>
          <cell r="C66" t="str">
            <v>ea</v>
          </cell>
          <cell r="D66">
            <v>2</v>
          </cell>
          <cell r="E66">
            <v>1300</v>
          </cell>
          <cell r="F66">
            <v>2600</v>
          </cell>
        </row>
        <row r="67">
          <cell r="B67" t="str">
            <v>Supply and install pedestrian crossing push buttons</v>
          </cell>
          <cell r="C67" t="str">
            <v>ea</v>
          </cell>
          <cell r="D67">
            <v>2</v>
          </cell>
          <cell r="E67">
            <v>1100</v>
          </cell>
          <cell r="F67">
            <v>2200</v>
          </cell>
        </row>
        <row r="68">
          <cell r="B68" t="str">
            <v>Supply and install vehicle detection loops</v>
          </cell>
          <cell r="C68" t="str">
            <v>ea</v>
          </cell>
          <cell r="D68">
            <v>3</v>
          </cell>
          <cell r="E68">
            <v>775</v>
          </cell>
          <cell r="F68">
            <v>2325</v>
          </cell>
        </row>
        <row r="69">
          <cell r="B69" t="str">
            <v>Supply and install 3x100mm uPVC ducting under carriageway including surface restoration</v>
          </cell>
          <cell r="C69" t="str">
            <v>m</v>
          </cell>
          <cell r="D69">
            <v>25</v>
          </cell>
          <cell r="E69">
            <v>300</v>
          </cell>
          <cell r="F69">
            <v>7500</v>
          </cell>
        </row>
        <row r="70">
          <cell r="B70" t="str">
            <v>Supply and install 1x100mm uPVC ducting under footpath including surface restoration</v>
          </cell>
          <cell r="C70" t="str">
            <v>m</v>
          </cell>
          <cell r="D70">
            <v>34</v>
          </cell>
          <cell r="E70">
            <v>200</v>
          </cell>
          <cell r="F70">
            <v>6800</v>
          </cell>
        </row>
        <row r="71">
          <cell r="B71" t="str">
            <v>Supply and install 32mm uPVC ducting under footpath including surface restoration</v>
          </cell>
          <cell r="C71" t="str">
            <v>m</v>
          </cell>
          <cell r="D71">
            <v>26</v>
          </cell>
          <cell r="E71">
            <v>190</v>
          </cell>
          <cell r="F71">
            <v>4940</v>
          </cell>
        </row>
        <row r="72">
          <cell r="B72" t="str">
            <v>Loop feeder cable</v>
          </cell>
          <cell r="C72" t="str">
            <v>m</v>
          </cell>
          <cell r="D72">
            <v>120</v>
          </cell>
          <cell r="E72">
            <v>15</v>
          </cell>
          <cell r="F72">
            <v>1800</v>
          </cell>
        </row>
        <row r="73">
          <cell r="B73" t="str">
            <v>Multicore cable</v>
          </cell>
          <cell r="C73" t="str">
            <v>m</v>
          </cell>
          <cell r="D73">
            <v>160</v>
          </cell>
          <cell r="E73">
            <v>30</v>
          </cell>
          <cell r="F73">
            <v>4800</v>
          </cell>
        </row>
        <row r="74">
          <cell r="B74" t="str">
            <v>Supply and install access chambers</v>
          </cell>
          <cell r="C74" t="str">
            <v>ea</v>
          </cell>
          <cell r="D74">
            <v>2</v>
          </cell>
          <cell r="E74">
            <v>1800</v>
          </cell>
          <cell r="F74">
            <v>3600</v>
          </cell>
        </row>
        <row r="75">
          <cell r="B75" t="str">
            <v>Supply and install kerbside junction boxes</v>
          </cell>
          <cell r="C75" t="str">
            <v>ea</v>
          </cell>
          <cell r="D75">
            <v>2</v>
          </cell>
          <cell r="E75">
            <v>500</v>
          </cell>
          <cell r="F75">
            <v>1000</v>
          </cell>
        </row>
        <row r="76">
          <cell r="B76" t="str">
            <v>controller</v>
          </cell>
          <cell r="C76" t="str">
            <v>LS</v>
          </cell>
          <cell r="D76">
            <v>1</v>
          </cell>
          <cell r="E76">
            <v>25600</v>
          </cell>
          <cell r="F76">
            <v>25600</v>
          </cell>
        </row>
        <row r="77">
          <cell r="B77" t="str">
            <v>controller base</v>
          </cell>
          <cell r="C77" t="str">
            <v>LS</v>
          </cell>
          <cell r="D77">
            <v>1</v>
          </cell>
          <cell r="E77">
            <v>1800</v>
          </cell>
          <cell r="F77">
            <v>1800</v>
          </cell>
        </row>
        <row r="78">
          <cell r="B78" t="str">
            <v>Power supply</v>
          </cell>
          <cell r="C78" t="str">
            <v>LS</v>
          </cell>
          <cell r="D78">
            <v>1</v>
          </cell>
          <cell r="E78">
            <v>7500</v>
          </cell>
          <cell r="F78">
            <v>7500</v>
          </cell>
        </row>
        <row r="79">
          <cell r="B79" t="str">
            <v>Controller personality (write controller sheets)</v>
          </cell>
          <cell r="C79" t="str">
            <v>LS</v>
          </cell>
          <cell r="D79">
            <v>1</v>
          </cell>
          <cell r="E79">
            <v>3500</v>
          </cell>
          <cell r="F79">
            <v>3500</v>
          </cell>
        </row>
        <row r="80">
          <cell r="B80" t="str">
            <v>Commissioning including Erasable Programmable Read Only Memory (EPROM)</v>
          </cell>
          <cell r="C80" t="str">
            <v>LS</v>
          </cell>
          <cell r="D80">
            <v>1</v>
          </cell>
          <cell r="E80">
            <v>2500</v>
          </cell>
          <cell r="F80">
            <v>2500</v>
          </cell>
        </row>
        <row r="81">
          <cell r="B81" t="str">
            <v>Supply and Install traffic CCTV cameras and communications</v>
          </cell>
          <cell r="C81" t="str">
            <v>ea</v>
          </cell>
          <cell r="D81">
            <v>1</v>
          </cell>
          <cell r="E81">
            <v>15000</v>
          </cell>
          <cell r="F81">
            <v>15000</v>
          </cell>
        </row>
        <row r="82">
          <cell r="B82" t="str">
            <v>SCATS connection</v>
          </cell>
          <cell r="C82" t="str">
            <v>LS</v>
          </cell>
          <cell r="D82">
            <v>1</v>
          </cell>
          <cell r="E82">
            <v>3100</v>
          </cell>
          <cell r="F82">
            <v>3100</v>
          </cell>
        </row>
        <row r="84">
          <cell r="B84" t="str">
            <v>Landscaping</v>
          </cell>
          <cell r="G84">
            <v>25000</v>
          </cell>
        </row>
        <row r="85">
          <cell r="B85" t="str">
            <v>Landscaping</v>
          </cell>
          <cell r="C85" t="str">
            <v>LS</v>
          </cell>
          <cell r="D85">
            <v>1</v>
          </cell>
          <cell r="E85">
            <v>25000</v>
          </cell>
          <cell r="F85">
            <v>25000</v>
          </cell>
        </row>
        <row r="87">
          <cell r="B87" t="str">
            <v>Miscellaneous</v>
          </cell>
          <cell r="G87">
            <v>3000</v>
          </cell>
        </row>
        <row r="88">
          <cell r="B88" t="str">
            <v xml:space="preserve">Road construction RAMM information </v>
          </cell>
          <cell r="C88" t="str">
            <v>LS</v>
          </cell>
          <cell r="D88">
            <v>1</v>
          </cell>
          <cell r="E88">
            <v>3000</v>
          </cell>
          <cell r="F88">
            <v>3000</v>
          </cell>
        </row>
        <row r="90">
          <cell r="B90" t="str">
            <v>Total Physical Works</v>
          </cell>
          <cell r="G90">
            <v>531390</v>
          </cell>
        </row>
        <row r="92">
          <cell r="B92" t="str">
            <v>Land Requirement (Funding Risk)</v>
          </cell>
          <cell r="G92">
            <v>65698.841698841701</v>
          </cell>
        </row>
        <row r="93">
          <cell r="B93" t="str">
            <v>Lot 1 DP 302574 (Greenstone Apartments Unit Title) require 20m2 for bus shelters (suspect existing shelter is on private land)</v>
          </cell>
          <cell r="C93" t="str">
            <v>m2</v>
          </cell>
          <cell r="D93">
            <v>20</v>
          </cell>
          <cell r="E93">
            <v>284.94208494208493</v>
          </cell>
          <cell r="F93">
            <v>5698.8416988416984</v>
          </cell>
        </row>
        <row r="94">
          <cell r="B94" t="str">
            <v>Land Acquisition Fee</v>
          </cell>
          <cell r="C94" t="str">
            <v>LS</v>
          </cell>
          <cell r="D94">
            <v>1</v>
          </cell>
          <cell r="E94">
            <v>60000</v>
          </cell>
          <cell r="F94">
            <v>60000</v>
          </cell>
        </row>
        <row r="96">
          <cell r="B96" t="str">
            <v>Total Land Acquisition</v>
          </cell>
          <cell r="G96">
            <v>65698.841698841701</v>
          </cell>
        </row>
      </sheetData>
      <sheetData sheetId="21" refreshError="1"/>
      <sheetData sheetId="22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CQP, incl H&amp;SP and EMP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CQP, H&amp;SP and EMP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Location &amp; Protection of Services</v>
          </cell>
          <cell r="G16">
            <v>60000</v>
          </cell>
        </row>
        <row r="17">
          <cell r="B17" t="str">
            <v>Location of Services &amp; Liaison with Utility Providers</v>
          </cell>
          <cell r="C17" t="str">
            <v>LS</v>
          </cell>
          <cell r="D17">
            <v>1</v>
          </cell>
          <cell r="E17">
            <v>10000</v>
          </cell>
          <cell r="F17">
            <v>10000</v>
          </cell>
        </row>
        <row r="18">
          <cell r="B18" t="str">
            <v>Relocation &amp; Protection of Services (Provisional Item)</v>
          </cell>
          <cell r="C18" t="str">
            <v>PS</v>
          </cell>
          <cell r="D18">
            <v>1</v>
          </cell>
          <cell r="E18">
            <v>50000</v>
          </cell>
          <cell r="F18">
            <v>50000</v>
          </cell>
        </row>
        <row r="20">
          <cell r="B20" t="str">
            <v>Establishment</v>
          </cell>
          <cell r="C20" t="str">
            <v>ea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Miscellaneous</v>
          </cell>
          <cell r="G22">
            <v>3000</v>
          </cell>
        </row>
        <row r="23">
          <cell r="B23" t="str">
            <v>As-Builts and RAMM Data</v>
          </cell>
          <cell r="C23" t="str">
            <v>LS</v>
          </cell>
          <cell r="D23">
            <v>1</v>
          </cell>
          <cell r="E23">
            <v>2000</v>
          </cell>
          <cell r="F23">
            <v>2000</v>
          </cell>
        </row>
        <row r="24">
          <cell r="B24" t="str">
            <v>Viewing Platform</v>
          </cell>
          <cell r="C24" t="str">
            <v>m2</v>
          </cell>
          <cell r="D24">
            <v>0</v>
          </cell>
          <cell r="E24">
            <v>800</v>
          </cell>
          <cell r="F24">
            <v>0</v>
          </cell>
        </row>
        <row r="25">
          <cell r="B25" t="str">
            <v>Remove fence</v>
          </cell>
          <cell r="C25" t="str">
            <v>LS</v>
          </cell>
          <cell r="D25">
            <v>1</v>
          </cell>
          <cell r="E25">
            <v>1000</v>
          </cell>
          <cell r="F25">
            <v>1000</v>
          </cell>
        </row>
        <row r="27">
          <cell r="B27" t="str">
            <v>Landscaping</v>
          </cell>
          <cell r="G27">
            <v>10000</v>
          </cell>
        </row>
        <row r="28">
          <cell r="B28" t="str">
            <v>Landscaping</v>
          </cell>
          <cell r="C28" t="str">
            <v>LS</v>
          </cell>
          <cell r="D28">
            <v>1</v>
          </cell>
          <cell r="E28">
            <v>10000</v>
          </cell>
          <cell r="F28">
            <v>10000</v>
          </cell>
        </row>
        <row r="30">
          <cell r="B30" t="str">
            <v>Traffic Management Plan</v>
          </cell>
          <cell r="G30">
            <v>43000</v>
          </cell>
        </row>
        <row r="31">
          <cell r="B31" t="str">
            <v>Prepare Temporary Traffic Management Plan</v>
          </cell>
          <cell r="C31" t="str">
            <v>LS</v>
          </cell>
          <cell r="D31">
            <v>1</v>
          </cell>
          <cell r="E31">
            <v>3000</v>
          </cell>
          <cell r="F31">
            <v>3000</v>
          </cell>
        </row>
        <row r="32">
          <cell r="B32" t="str">
            <v>Manage TTMP</v>
          </cell>
          <cell r="C32" t="str">
            <v>LS</v>
          </cell>
          <cell r="D32">
            <v>1</v>
          </cell>
          <cell r="E32">
            <v>40000</v>
          </cell>
          <cell r="F32">
            <v>40000</v>
          </cell>
        </row>
        <row r="34">
          <cell r="B34" t="str">
            <v>Footpath Construction</v>
          </cell>
          <cell r="G34">
            <v>48022.5</v>
          </cell>
        </row>
        <row r="35">
          <cell r="B35" t="str">
            <v>Northern footpath west of Goldfield Hts included in Supporting Infrastructure</v>
          </cell>
        </row>
        <row r="36">
          <cell r="B36" t="str">
            <v>25mm DG7 (NZTA M/10 2014) Asphalt Surfacing</v>
          </cell>
          <cell r="C36" t="str">
            <v>m2</v>
          </cell>
          <cell r="D36">
            <v>430</v>
          </cell>
          <cell r="E36">
            <v>45</v>
          </cell>
          <cell r="F36">
            <v>19350</v>
          </cell>
        </row>
        <row r="37">
          <cell r="B37" t="str">
            <v>100mm AP 40  Basecourse (Solid measure)</v>
          </cell>
          <cell r="C37" t="str">
            <v>m3</v>
          </cell>
          <cell r="D37">
            <v>43</v>
          </cell>
          <cell r="E37">
            <v>270</v>
          </cell>
          <cell r="F37">
            <v>11610</v>
          </cell>
        </row>
        <row r="38">
          <cell r="B38" t="str">
            <v>Timber edging with pegs</v>
          </cell>
          <cell r="C38" t="str">
            <v>m</v>
          </cell>
          <cell r="D38">
            <v>215</v>
          </cell>
          <cell r="E38">
            <v>45</v>
          </cell>
          <cell r="F38">
            <v>9675</v>
          </cell>
        </row>
        <row r="39">
          <cell r="B39" t="str">
            <v>Remove existing tactile pavers</v>
          </cell>
          <cell r="C39" t="str">
            <v>m2</v>
          </cell>
          <cell r="D39">
            <v>6.75</v>
          </cell>
          <cell r="E39">
            <v>50</v>
          </cell>
          <cell r="F39">
            <v>337.5</v>
          </cell>
        </row>
        <row r="40">
          <cell r="B40" t="str">
            <v>Supply &amp; Install TGSI's  (Yellow)</v>
          </cell>
          <cell r="C40" t="str">
            <v>m2</v>
          </cell>
          <cell r="D40">
            <v>13.5</v>
          </cell>
          <cell r="E40">
            <v>400</v>
          </cell>
          <cell r="F40">
            <v>5400</v>
          </cell>
        </row>
        <row r="41">
          <cell r="B41" t="str">
            <v>Form pram crossing in existing kerb</v>
          </cell>
          <cell r="C41" t="str">
            <v>m</v>
          </cell>
          <cell r="D41">
            <v>15</v>
          </cell>
          <cell r="E41">
            <v>110</v>
          </cell>
          <cell r="F41">
            <v>1650</v>
          </cell>
        </row>
        <row r="43">
          <cell r="B43" t="str">
            <v>Pedestrian Refuge Islands</v>
          </cell>
          <cell r="G43">
            <v>40000</v>
          </cell>
        </row>
        <row r="44">
          <cell r="B44" t="str">
            <v>New Pedestrian Refuge</v>
          </cell>
          <cell r="C44" t="str">
            <v>ea</v>
          </cell>
          <cell r="D44">
            <v>1</v>
          </cell>
          <cell r="E44">
            <v>40000</v>
          </cell>
          <cell r="F44">
            <v>40000</v>
          </cell>
        </row>
        <row r="46">
          <cell r="B46" t="str">
            <v>Road Construction</v>
          </cell>
          <cell r="G46">
            <v>17600</v>
          </cell>
        </row>
        <row r="47">
          <cell r="B47" t="str">
            <v>150mm AP 40 Basecourse (Solid measure)</v>
          </cell>
          <cell r="C47" t="str">
            <v>m3</v>
          </cell>
          <cell r="D47">
            <v>20</v>
          </cell>
          <cell r="E47">
            <v>290</v>
          </cell>
          <cell r="F47">
            <v>5800</v>
          </cell>
        </row>
        <row r="48">
          <cell r="B48" t="str">
            <v>220mm AP 65 Subbase (Solid measure)</v>
          </cell>
          <cell r="C48" t="str">
            <v>m3</v>
          </cell>
          <cell r="D48">
            <v>30</v>
          </cell>
          <cell r="E48">
            <v>170</v>
          </cell>
          <cell r="F48">
            <v>5100</v>
          </cell>
        </row>
        <row r="49">
          <cell r="B49" t="str">
            <v xml:space="preserve">G4 Membrane Seal </v>
          </cell>
          <cell r="C49" t="str">
            <v>m2</v>
          </cell>
          <cell r="D49">
            <v>100</v>
          </cell>
          <cell r="E49">
            <v>17</v>
          </cell>
          <cell r="F49">
            <v>1700</v>
          </cell>
        </row>
        <row r="50">
          <cell r="B50" t="str">
            <v>40mm DG10 Asphalt Surfacing</v>
          </cell>
          <cell r="C50" t="str">
            <v>m2</v>
          </cell>
          <cell r="D50">
            <v>100</v>
          </cell>
          <cell r="E50">
            <v>50</v>
          </cell>
          <cell r="F50">
            <v>5000</v>
          </cell>
        </row>
        <row r="52">
          <cell r="B52" t="str">
            <v>Earthworks &amp; Drainage</v>
          </cell>
          <cell r="G52">
            <v>92895</v>
          </cell>
        </row>
        <row r="53">
          <cell r="B53" t="str">
            <v xml:space="preserve">Cut and undercut to waste </v>
          </cell>
          <cell r="C53" t="str">
            <v>m3</v>
          </cell>
          <cell r="D53">
            <v>130</v>
          </cell>
          <cell r="E53">
            <v>50</v>
          </cell>
          <cell r="F53">
            <v>6500</v>
          </cell>
        </row>
        <row r="54">
          <cell r="B54" t="str">
            <v>Saw cut existing Seal from existing lane line</v>
          </cell>
          <cell r="C54" t="str">
            <v>m</v>
          </cell>
          <cell r="D54">
            <v>50</v>
          </cell>
          <cell r="E54">
            <v>10</v>
          </cell>
          <cell r="F54">
            <v>500</v>
          </cell>
        </row>
        <row r="55">
          <cell r="B55" t="str">
            <v>Saw Cut and Remove existing kerbing</v>
          </cell>
          <cell r="C55" t="str">
            <v>m</v>
          </cell>
          <cell r="D55">
            <v>50</v>
          </cell>
          <cell r="E55">
            <v>20</v>
          </cell>
          <cell r="F55">
            <v>1000</v>
          </cell>
        </row>
        <row r="56">
          <cell r="B56" t="str">
            <v>Drainage Works</v>
          </cell>
          <cell r="C56" t="str">
            <v>PS</v>
          </cell>
          <cell r="D56">
            <v>1</v>
          </cell>
          <cell r="E56">
            <v>50000</v>
          </cell>
          <cell r="F56">
            <v>50000</v>
          </cell>
        </row>
        <row r="57">
          <cell r="B57" t="str">
            <v>Remove existing refuge</v>
          </cell>
          <cell r="C57" t="str">
            <v>ea</v>
          </cell>
          <cell r="D57">
            <v>1</v>
          </cell>
          <cell r="E57">
            <v>2000</v>
          </cell>
          <cell r="F57">
            <v>2000</v>
          </cell>
        </row>
        <row r="58">
          <cell r="B58" t="str">
            <v>Relocate fencing and guardrail</v>
          </cell>
          <cell r="C58" t="str">
            <v>m</v>
          </cell>
          <cell r="D58">
            <v>215</v>
          </cell>
          <cell r="E58">
            <v>75</v>
          </cell>
          <cell r="F58">
            <v>16125</v>
          </cell>
        </row>
        <row r="59">
          <cell r="B59" t="str">
            <v>Imported Fill</v>
          </cell>
          <cell r="C59" t="str">
            <v>m3</v>
          </cell>
          <cell r="D59">
            <v>279.5</v>
          </cell>
          <cell r="E59">
            <v>60</v>
          </cell>
          <cell r="F59">
            <v>16770</v>
          </cell>
        </row>
        <row r="61">
          <cell r="B61" t="str">
            <v>Retaining walls</v>
          </cell>
          <cell r="G61">
            <v>359000</v>
          </cell>
        </row>
        <row r="62">
          <cell r="B62" t="str">
            <v>Retaining Wall @&lt;5m</v>
          </cell>
          <cell r="C62" t="str">
            <v>m2</v>
          </cell>
          <cell r="D62">
            <v>700</v>
          </cell>
          <cell r="E62">
            <v>500</v>
          </cell>
          <cell r="F62">
            <v>350000</v>
          </cell>
        </row>
        <row r="63">
          <cell r="B63" t="str">
            <v>Retaining Wall @&lt;1m</v>
          </cell>
          <cell r="C63" t="str">
            <v>m2</v>
          </cell>
          <cell r="D63">
            <v>20</v>
          </cell>
          <cell r="E63">
            <v>450</v>
          </cell>
          <cell r="F63">
            <v>9000</v>
          </cell>
        </row>
        <row r="65">
          <cell r="B65" t="str">
            <v>Pavement Markings &amp; Delineation</v>
          </cell>
          <cell r="G65">
            <v>73000</v>
          </cell>
        </row>
        <row r="66">
          <cell r="B66" t="str">
            <v>Pavement surface painted red for bus stop</v>
          </cell>
          <cell r="C66" t="str">
            <v>m2</v>
          </cell>
          <cell r="D66">
            <v>450</v>
          </cell>
          <cell r="E66">
            <v>100</v>
          </cell>
          <cell r="F66">
            <v>45000</v>
          </cell>
        </row>
        <row r="67">
          <cell r="B67" t="str">
            <v>New pavement markings</v>
          </cell>
          <cell r="C67" t="str">
            <v>LS</v>
          </cell>
          <cell r="D67">
            <v>1</v>
          </cell>
          <cell r="E67">
            <v>15000</v>
          </cell>
          <cell r="F67">
            <v>15000</v>
          </cell>
        </row>
        <row r="68">
          <cell r="B68" t="str">
            <v>Remove existing pavement markings</v>
          </cell>
          <cell r="C68" t="str">
            <v>LS</v>
          </cell>
          <cell r="D68">
            <v>1</v>
          </cell>
          <cell r="E68">
            <v>10000</v>
          </cell>
          <cell r="F68">
            <v>10000</v>
          </cell>
        </row>
        <row r="69">
          <cell r="B69" t="str">
            <v>Relocate existing signs</v>
          </cell>
          <cell r="C69" t="str">
            <v>ea</v>
          </cell>
          <cell r="D69">
            <v>3</v>
          </cell>
          <cell r="E69">
            <v>250</v>
          </cell>
          <cell r="F69">
            <v>750</v>
          </cell>
        </row>
        <row r="70">
          <cell r="B70" t="str">
            <v>Install New signs</v>
          </cell>
          <cell r="C70" t="str">
            <v>ea</v>
          </cell>
          <cell r="D70">
            <v>3</v>
          </cell>
          <cell r="E70">
            <v>750</v>
          </cell>
          <cell r="F70">
            <v>2250</v>
          </cell>
        </row>
        <row r="72">
          <cell r="B72" t="str">
            <v>Street Lighting</v>
          </cell>
          <cell r="G72">
            <v>2500</v>
          </cell>
        </row>
        <row r="73">
          <cell r="B73" t="str">
            <v xml:space="preserve">Existing lighting column relocation </v>
          </cell>
          <cell r="C73" t="str">
            <v>ea</v>
          </cell>
          <cell r="D73">
            <v>1</v>
          </cell>
          <cell r="E73">
            <v>2500</v>
          </cell>
          <cell r="F73">
            <v>2500</v>
          </cell>
        </row>
        <row r="75">
          <cell r="B75" t="str">
            <v>Intersection Signalisation</v>
          </cell>
          <cell r="G75">
            <v>238365</v>
          </cell>
        </row>
        <row r="76">
          <cell r="B76" t="str">
            <v>Supply and install type 1 signal poles</v>
          </cell>
          <cell r="C76" t="str">
            <v>ea</v>
          </cell>
          <cell r="D76">
            <v>5</v>
          </cell>
          <cell r="E76">
            <v>4500</v>
          </cell>
          <cell r="F76">
            <v>22500</v>
          </cell>
        </row>
        <row r="77">
          <cell r="B77" t="str">
            <v>Supply and install type 2 signal poles (CCTV)</v>
          </cell>
          <cell r="C77" t="str">
            <v>ea</v>
          </cell>
          <cell r="D77">
            <v>1</v>
          </cell>
          <cell r="E77">
            <v>5500</v>
          </cell>
          <cell r="F77">
            <v>5500</v>
          </cell>
        </row>
        <row r="78">
          <cell r="B78" t="str">
            <v>Supply and install type 8 (hinged) signal poles</v>
          </cell>
          <cell r="C78" t="str">
            <v>ea</v>
          </cell>
          <cell r="D78">
            <v>2</v>
          </cell>
          <cell r="E78">
            <v>5500</v>
          </cell>
          <cell r="F78">
            <v>11000</v>
          </cell>
        </row>
        <row r="79">
          <cell r="B79" t="str">
            <v>Supply and install type 5s JUMA poles</v>
          </cell>
          <cell r="C79" t="str">
            <v>ea</v>
          </cell>
          <cell r="D79">
            <v>1</v>
          </cell>
          <cell r="E79">
            <v>9500</v>
          </cell>
          <cell r="F79">
            <v>9500</v>
          </cell>
        </row>
        <row r="80">
          <cell r="B80" t="str">
            <v>Supply and install termination assemblies</v>
          </cell>
          <cell r="C80" t="str">
            <v>ea</v>
          </cell>
          <cell r="D80">
            <v>9</v>
          </cell>
          <cell r="E80">
            <v>1800</v>
          </cell>
          <cell r="F80">
            <v>16200</v>
          </cell>
        </row>
        <row r="81">
          <cell r="B81" t="str">
            <v>Supply and install 3-aspect LED Vehicle lantern 300mm dia + accessories</v>
          </cell>
          <cell r="C81" t="str">
            <v>ea</v>
          </cell>
          <cell r="D81">
            <v>2</v>
          </cell>
          <cell r="E81">
            <v>2200</v>
          </cell>
          <cell r="F81">
            <v>4400</v>
          </cell>
        </row>
        <row r="82">
          <cell r="B82" t="str">
            <v>Supply and install 3-aspect LED Vehicle lantern with arrow masks 300mm dia + accessories</v>
          </cell>
          <cell r="C82" t="str">
            <v>ea</v>
          </cell>
          <cell r="D82">
            <v>2</v>
          </cell>
          <cell r="E82">
            <v>2300</v>
          </cell>
          <cell r="F82">
            <v>4600</v>
          </cell>
        </row>
        <row r="83">
          <cell r="B83" t="str">
            <v>Supply and install 3-aspect LED Vehicle lantern 200mm dia + accessories</v>
          </cell>
          <cell r="C83" t="str">
            <v>ea</v>
          </cell>
          <cell r="D83">
            <v>6</v>
          </cell>
          <cell r="E83">
            <v>2000</v>
          </cell>
          <cell r="F83">
            <v>12000</v>
          </cell>
        </row>
        <row r="84">
          <cell r="B84" t="str">
            <v>Supply and install 3-aspect LED Vehicle lantern with arrow masks 200mm dia + accessories</v>
          </cell>
          <cell r="C84" t="str">
            <v>ea</v>
          </cell>
          <cell r="D84">
            <v>3</v>
          </cell>
          <cell r="E84">
            <v>2100</v>
          </cell>
          <cell r="F84">
            <v>6300</v>
          </cell>
        </row>
        <row r="85">
          <cell r="B85" t="str">
            <v>Supply and install 1-aspect LED Vehicle lantern with red arrow mask 200mm dia + accessories</v>
          </cell>
          <cell r="C85" t="str">
            <v>ea</v>
          </cell>
          <cell r="D85">
            <v>12</v>
          </cell>
          <cell r="E85">
            <v>750</v>
          </cell>
          <cell r="F85">
            <v>9000</v>
          </cell>
        </row>
        <row r="86">
          <cell r="B86" t="str">
            <v>Supply and install 2-aspect LED pedestrian lanterns + accessories</v>
          </cell>
          <cell r="C86" t="str">
            <v>ea</v>
          </cell>
          <cell r="D86">
            <v>6</v>
          </cell>
          <cell r="E86">
            <v>1300</v>
          </cell>
          <cell r="F86">
            <v>7800</v>
          </cell>
        </row>
        <row r="87">
          <cell r="B87" t="str">
            <v>Supply and install pedestrian crossing push buttons</v>
          </cell>
          <cell r="C87" t="str">
            <v>ea</v>
          </cell>
          <cell r="D87">
            <v>6</v>
          </cell>
          <cell r="E87">
            <v>1100</v>
          </cell>
          <cell r="F87">
            <v>6600</v>
          </cell>
        </row>
        <row r="88">
          <cell r="B88" t="str">
            <v>Supply and install vehicle detection loops</v>
          </cell>
          <cell r="C88" t="str">
            <v>ea</v>
          </cell>
          <cell r="D88">
            <v>5</v>
          </cell>
          <cell r="E88">
            <v>775</v>
          </cell>
          <cell r="F88">
            <v>3875</v>
          </cell>
        </row>
        <row r="89">
          <cell r="B89" t="str">
            <v>Supply and install 3x100mm uPVC ducting under carriageway including surface restoration</v>
          </cell>
          <cell r="C89" t="str">
            <v>m</v>
          </cell>
          <cell r="D89">
            <v>95</v>
          </cell>
          <cell r="E89">
            <v>300</v>
          </cell>
          <cell r="F89">
            <v>28500</v>
          </cell>
        </row>
        <row r="90">
          <cell r="B90" t="str">
            <v>Supply and install 1x100mm uPVC ducting under footpath including surface restoration</v>
          </cell>
          <cell r="C90" t="str">
            <v>m</v>
          </cell>
          <cell r="D90">
            <v>34</v>
          </cell>
          <cell r="E90">
            <v>200</v>
          </cell>
          <cell r="F90">
            <v>6800</v>
          </cell>
        </row>
        <row r="91">
          <cell r="B91" t="str">
            <v>Supply and install 32mm uPVC ducting under footpath including surface restoration</v>
          </cell>
          <cell r="C91" t="str">
            <v>m</v>
          </cell>
          <cell r="D91">
            <v>26</v>
          </cell>
          <cell r="E91">
            <v>190</v>
          </cell>
          <cell r="F91">
            <v>4940</v>
          </cell>
        </row>
        <row r="92">
          <cell r="B92" t="str">
            <v>Loop feeder cable</v>
          </cell>
          <cell r="C92" t="str">
            <v>m</v>
          </cell>
          <cell r="D92">
            <v>150</v>
          </cell>
          <cell r="E92">
            <v>15</v>
          </cell>
          <cell r="F92">
            <v>2250</v>
          </cell>
        </row>
        <row r="93">
          <cell r="B93" t="str">
            <v>Multicore cable</v>
          </cell>
          <cell r="C93" t="str">
            <v>m</v>
          </cell>
          <cell r="D93">
            <v>280</v>
          </cell>
          <cell r="E93">
            <v>30</v>
          </cell>
          <cell r="F93">
            <v>8400</v>
          </cell>
        </row>
        <row r="94">
          <cell r="B94" t="str">
            <v>Supply and install access chambers</v>
          </cell>
          <cell r="C94" t="str">
            <v>ea</v>
          </cell>
          <cell r="D94">
            <v>4</v>
          </cell>
          <cell r="E94">
            <v>1800</v>
          </cell>
          <cell r="F94">
            <v>7200</v>
          </cell>
        </row>
        <row r="95">
          <cell r="B95" t="str">
            <v>Supply and install kerbside junction boxes</v>
          </cell>
          <cell r="C95" t="str">
            <v>ea</v>
          </cell>
          <cell r="D95">
            <v>4</v>
          </cell>
          <cell r="E95">
            <v>500</v>
          </cell>
          <cell r="F95">
            <v>2000</v>
          </cell>
        </row>
        <row r="96">
          <cell r="B96" t="str">
            <v>controller</v>
          </cell>
          <cell r="C96" t="str">
            <v>LS</v>
          </cell>
          <cell r="D96">
            <v>1</v>
          </cell>
          <cell r="E96">
            <v>25600</v>
          </cell>
          <cell r="F96">
            <v>25600</v>
          </cell>
        </row>
        <row r="97">
          <cell r="B97" t="str">
            <v>controller base</v>
          </cell>
          <cell r="C97" t="str">
            <v>LS</v>
          </cell>
          <cell r="D97">
            <v>1</v>
          </cell>
          <cell r="E97">
            <v>1800</v>
          </cell>
          <cell r="F97">
            <v>1800</v>
          </cell>
        </row>
        <row r="98">
          <cell r="B98" t="str">
            <v>Power supply</v>
          </cell>
          <cell r="C98" t="str">
            <v>LS</v>
          </cell>
          <cell r="D98">
            <v>1</v>
          </cell>
          <cell r="E98">
            <v>7500</v>
          </cell>
          <cell r="F98">
            <v>7500</v>
          </cell>
        </row>
        <row r="99">
          <cell r="B99" t="str">
            <v>Controller personality (write controller sheets)</v>
          </cell>
          <cell r="C99" t="str">
            <v>LS</v>
          </cell>
          <cell r="D99">
            <v>1</v>
          </cell>
          <cell r="E99">
            <v>3500</v>
          </cell>
          <cell r="F99">
            <v>3500</v>
          </cell>
        </row>
        <row r="100">
          <cell r="B100" t="str">
            <v>Commissioning including Erasable Programmable Read Only Memory (EPROM)</v>
          </cell>
          <cell r="C100" t="str">
            <v>LS</v>
          </cell>
          <cell r="D100">
            <v>1</v>
          </cell>
          <cell r="E100">
            <v>2500</v>
          </cell>
          <cell r="F100">
            <v>2500</v>
          </cell>
        </row>
        <row r="101">
          <cell r="B101" t="str">
            <v>Supply and Install traffic CCTV cameras and communications</v>
          </cell>
          <cell r="C101" t="str">
            <v>ea</v>
          </cell>
          <cell r="D101">
            <v>1</v>
          </cell>
          <cell r="E101">
            <v>15000</v>
          </cell>
          <cell r="F101">
            <v>15000</v>
          </cell>
        </row>
        <row r="102">
          <cell r="B102" t="str">
            <v>SCATS connection</v>
          </cell>
          <cell r="C102" t="str">
            <v>LS</v>
          </cell>
          <cell r="D102">
            <v>1</v>
          </cell>
          <cell r="E102">
            <v>3100</v>
          </cell>
          <cell r="F102">
            <v>3100</v>
          </cell>
        </row>
        <row r="104">
          <cell r="B104" t="str">
            <v>Total Physical Works</v>
          </cell>
          <cell r="G104">
            <v>1022382.5</v>
          </cell>
        </row>
      </sheetData>
      <sheetData sheetId="23" refreshError="1"/>
      <sheetData sheetId="24">
        <row r="12">
          <cell r="B12" t="str">
            <v>Contract Quality Plan</v>
          </cell>
          <cell r="G12">
            <v>40000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10000</v>
          </cell>
          <cell r="F13">
            <v>10000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30000</v>
          </cell>
          <cell r="F14">
            <v>30000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0</v>
          </cell>
          <cell r="E23">
            <v>10000</v>
          </cell>
          <cell r="F23">
            <v>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0</v>
          </cell>
          <cell r="E24">
            <v>100000</v>
          </cell>
          <cell r="F24">
            <v>0</v>
          </cell>
        </row>
        <row r="26">
          <cell r="B26" t="str">
            <v>Earthworks &amp; Drainage</v>
          </cell>
          <cell r="G26">
            <v>50000</v>
          </cell>
        </row>
        <row r="27">
          <cell r="B27" t="str">
            <v>southern shared path included in Supporting Infrastructure</v>
          </cell>
        </row>
        <row r="28">
          <cell r="B28" t="str">
            <v xml:space="preserve">Cut and undercut to waste </v>
          </cell>
          <cell r="C28" t="str">
            <v>m3</v>
          </cell>
          <cell r="D28">
            <v>0</v>
          </cell>
          <cell r="E28">
            <v>50</v>
          </cell>
          <cell r="F28">
            <v>0</v>
          </cell>
        </row>
        <row r="29">
          <cell r="B29" t="str">
            <v>Saw cut existing Seal from existing lane line</v>
          </cell>
          <cell r="C29" t="str">
            <v>m</v>
          </cell>
          <cell r="D29">
            <v>0</v>
          </cell>
          <cell r="E29">
            <v>10</v>
          </cell>
          <cell r="F29">
            <v>0</v>
          </cell>
        </row>
        <row r="30">
          <cell r="B30" t="str">
            <v>Saw Cut and Remove existing kerbing</v>
          </cell>
          <cell r="C30" t="str">
            <v>m</v>
          </cell>
          <cell r="D30">
            <v>0</v>
          </cell>
          <cell r="E30">
            <v>20</v>
          </cell>
          <cell r="F30">
            <v>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50000</v>
          </cell>
          <cell r="F31">
            <v>50000</v>
          </cell>
        </row>
        <row r="33">
          <cell r="B33" t="str">
            <v>Road Construction</v>
          </cell>
          <cell r="G33">
            <v>0</v>
          </cell>
        </row>
        <row r="34">
          <cell r="B34" t="str">
            <v>180mm AP 40 Basecourse (Solid measure)</v>
          </cell>
          <cell r="C34" t="str">
            <v>m3</v>
          </cell>
          <cell r="D34">
            <v>0</v>
          </cell>
          <cell r="E34">
            <v>290</v>
          </cell>
          <cell r="F34">
            <v>0</v>
          </cell>
        </row>
        <row r="35">
          <cell r="B35" t="str">
            <v>350mm AP 65 Subbase (Solid measure)</v>
          </cell>
          <cell r="C35" t="str">
            <v>m3</v>
          </cell>
          <cell r="D35">
            <v>0</v>
          </cell>
          <cell r="E35">
            <v>170</v>
          </cell>
          <cell r="F35">
            <v>0</v>
          </cell>
        </row>
        <row r="36">
          <cell r="B36" t="str">
            <v xml:space="preserve">G4 Membrane Seal </v>
          </cell>
          <cell r="C36" t="str">
            <v>m2</v>
          </cell>
          <cell r="D36">
            <v>0</v>
          </cell>
          <cell r="E36">
            <v>17</v>
          </cell>
          <cell r="F36">
            <v>0</v>
          </cell>
        </row>
        <row r="37">
          <cell r="B37" t="str">
            <v>40mm DG10 Asphalt Surfacing</v>
          </cell>
          <cell r="C37" t="str">
            <v>m2</v>
          </cell>
          <cell r="D37">
            <v>0</v>
          </cell>
          <cell r="E37">
            <v>50</v>
          </cell>
          <cell r="F37">
            <v>0</v>
          </cell>
        </row>
        <row r="39">
          <cell r="B39" t="str">
            <v>Concrete Kerbing</v>
          </cell>
          <cell r="G39">
            <v>0</v>
          </cell>
        </row>
        <row r="40">
          <cell r="B40" t="str">
            <v>Construct Kerb and Channel</v>
          </cell>
          <cell r="C40" t="str">
            <v>m</v>
          </cell>
          <cell r="D40">
            <v>0</v>
          </cell>
          <cell r="E40">
            <v>120</v>
          </cell>
          <cell r="F40">
            <v>0</v>
          </cell>
        </row>
        <row r="41">
          <cell r="B41" t="str">
            <v>Form Pram Crossing in New kerb</v>
          </cell>
          <cell r="C41" t="str">
            <v>m</v>
          </cell>
          <cell r="D41">
            <v>0</v>
          </cell>
          <cell r="E41">
            <v>150</v>
          </cell>
          <cell r="F41">
            <v>0</v>
          </cell>
        </row>
        <row r="42">
          <cell r="B42" t="str">
            <v>Form Vehicle Crossing in New kerb</v>
          </cell>
          <cell r="C42" t="str">
            <v>m</v>
          </cell>
          <cell r="D42">
            <v>0</v>
          </cell>
          <cell r="E42">
            <v>150</v>
          </cell>
          <cell r="F42">
            <v>0</v>
          </cell>
        </row>
        <row r="44">
          <cell r="B44" t="str">
            <v>Pavement Markings &amp; Delineation</v>
          </cell>
          <cell r="G44">
            <v>547750</v>
          </cell>
        </row>
        <row r="45">
          <cell r="B45" t="str">
            <v>Pavement surface painted Red treatment (entire lane)</v>
          </cell>
          <cell r="C45" t="str">
            <v>m2</v>
          </cell>
          <cell r="D45">
            <v>4550</v>
          </cell>
          <cell r="E45">
            <v>105</v>
          </cell>
          <cell r="F45">
            <v>477750</v>
          </cell>
        </row>
        <row r="46">
          <cell r="B46" t="str">
            <v>New pavement markings</v>
          </cell>
          <cell r="C46" t="str">
            <v>LS</v>
          </cell>
          <cell r="D46">
            <v>2</v>
          </cell>
          <cell r="E46">
            <v>20000</v>
          </cell>
          <cell r="F46">
            <v>40000</v>
          </cell>
        </row>
        <row r="47">
          <cell r="B47" t="str">
            <v>Remove existing pavement markings</v>
          </cell>
          <cell r="C47" t="str">
            <v>LS</v>
          </cell>
          <cell r="D47">
            <v>2</v>
          </cell>
          <cell r="E47">
            <v>15000</v>
          </cell>
          <cell r="F47">
            <v>30000</v>
          </cell>
        </row>
        <row r="48">
          <cell r="B48" t="str">
            <v>Relocate existing signs</v>
          </cell>
          <cell r="C48" t="str">
            <v>ea</v>
          </cell>
          <cell r="D48">
            <v>0</v>
          </cell>
          <cell r="E48">
            <v>250</v>
          </cell>
          <cell r="F48">
            <v>0</v>
          </cell>
        </row>
        <row r="49">
          <cell r="B49" t="str">
            <v>Install New signs</v>
          </cell>
          <cell r="C49" t="str">
            <v>ea</v>
          </cell>
          <cell r="D49">
            <v>0</v>
          </cell>
          <cell r="E49">
            <v>750</v>
          </cell>
          <cell r="F49">
            <v>0</v>
          </cell>
        </row>
        <row r="51">
          <cell r="B51" t="str">
            <v>Street Lighting</v>
          </cell>
          <cell r="G51">
            <v>7500</v>
          </cell>
        </row>
        <row r="52">
          <cell r="B52" t="str">
            <v xml:space="preserve">Existing lighting column relocation </v>
          </cell>
          <cell r="C52" t="str">
            <v>ea</v>
          </cell>
          <cell r="D52">
            <v>1</v>
          </cell>
          <cell r="E52">
            <v>7500</v>
          </cell>
          <cell r="F52">
            <v>7500</v>
          </cell>
        </row>
        <row r="54">
          <cell r="B54" t="str">
            <v>Miscellaneous</v>
          </cell>
          <cell r="G54">
            <v>143000</v>
          </cell>
        </row>
        <row r="55">
          <cell r="B55" t="str">
            <v xml:space="preserve">Road construction RAMM information </v>
          </cell>
          <cell r="C55" t="str">
            <v>LS</v>
          </cell>
          <cell r="D55">
            <v>1</v>
          </cell>
          <cell r="E55">
            <v>3000</v>
          </cell>
          <cell r="F55">
            <v>3000</v>
          </cell>
        </row>
        <row r="56">
          <cell r="B56" t="str">
            <v>Relocate power transformers</v>
          </cell>
          <cell r="C56" t="str">
            <v>ea</v>
          </cell>
          <cell r="D56">
            <v>2</v>
          </cell>
          <cell r="E56">
            <v>70000</v>
          </cell>
          <cell r="F56">
            <v>140000</v>
          </cell>
        </row>
        <row r="58">
          <cell r="B58" t="str">
            <v>Total Physical Works</v>
          </cell>
          <cell r="G58">
            <v>851250</v>
          </cell>
        </row>
        <row r="60">
          <cell r="B60" t="str">
            <v>Land Requirement</v>
          </cell>
          <cell r="G60">
            <v>0</v>
          </cell>
        </row>
        <row r="61">
          <cell r="C61" t="str">
            <v>m2</v>
          </cell>
          <cell r="F61">
            <v>0</v>
          </cell>
        </row>
        <row r="62">
          <cell r="C62" t="str">
            <v>m2</v>
          </cell>
          <cell r="F62">
            <v>0</v>
          </cell>
        </row>
        <row r="64">
          <cell r="B64" t="str">
            <v>Total Land Acquisition</v>
          </cell>
          <cell r="G64">
            <v>0</v>
          </cell>
        </row>
      </sheetData>
      <sheetData sheetId="25" refreshError="1"/>
      <sheetData sheetId="26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60000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50000</v>
          </cell>
          <cell r="F24">
            <v>50000</v>
          </cell>
        </row>
        <row r="26">
          <cell r="B26" t="str">
            <v>Earthworks &amp; Drainage</v>
          </cell>
          <cell r="G26">
            <v>7500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150</v>
          </cell>
          <cell r="E27">
            <v>50</v>
          </cell>
          <cell r="F27">
            <v>7500</v>
          </cell>
        </row>
        <row r="29">
          <cell r="B29" t="str">
            <v>Retaining walls</v>
          </cell>
          <cell r="G29">
            <v>50000</v>
          </cell>
        </row>
        <row r="30">
          <cell r="B30" t="str">
            <v>Retaining Wall @&lt;5m</v>
          </cell>
          <cell r="C30" t="str">
            <v>m2</v>
          </cell>
          <cell r="D30">
            <v>100</v>
          </cell>
          <cell r="E30">
            <v>500</v>
          </cell>
          <cell r="F30">
            <v>50000</v>
          </cell>
        </row>
        <row r="32">
          <cell r="B32" t="str">
            <v>Footpath Construction</v>
          </cell>
          <cell r="G32">
            <v>13410</v>
          </cell>
        </row>
        <row r="33">
          <cell r="B33" t="str">
            <v>southern shared path included in Supporting Infrastructure</v>
          </cell>
        </row>
        <row r="34">
          <cell r="B34" t="str">
            <v>25mm DG7 (NZTA M/10 2014) Asphalt Surfacing</v>
          </cell>
          <cell r="C34" t="str">
            <v>m2</v>
          </cell>
          <cell r="D34">
            <v>60</v>
          </cell>
          <cell r="E34">
            <v>45</v>
          </cell>
          <cell r="F34">
            <v>2700</v>
          </cell>
        </row>
        <row r="35">
          <cell r="B35" t="str">
            <v>100mm AP 40  Basecourse (Solid measure)</v>
          </cell>
          <cell r="C35" t="str">
            <v>m3</v>
          </cell>
          <cell r="D35">
            <v>6</v>
          </cell>
          <cell r="E35">
            <v>270</v>
          </cell>
          <cell r="F35">
            <v>1620</v>
          </cell>
        </row>
        <row r="36">
          <cell r="B36" t="str">
            <v>Timber edging with pegs</v>
          </cell>
          <cell r="C36" t="str">
            <v>m</v>
          </cell>
          <cell r="D36">
            <v>120</v>
          </cell>
          <cell r="E36">
            <v>45</v>
          </cell>
          <cell r="F36">
            <v>5400</v>
          </cell>
        </row>
        <row r="37">
          <cell r="B37" t="str">
            <v>Supply &amp; Install TGSI's  (Yellow)</v>
          </cell>
          <cell r="C37" t="str">
            <v>m2</v>
          </cell>
          <cell r="D37">
            <v>6.75</v>
          </cell>
          <cell r="E37">
            <v>400</v>
          </cell>
          <cell r="F37">
            <v>2700</v>
          </cell>
        </row>
        <row r="38">
          <cell r="B38" t="str">
            <v>Form pram crossing in existing kerb</v>
          </cell>
          <cell r="C38" t="str">
            <v>m</v>
          </cell>
          <cell r="D38">
            <v>9</v>
          </cell>
          <cell r="E38">
            <v>110</v>
          </cell>
          <cell r="F38">
            <v>990</v>
          </cell>
        </row>
        <row r="40">
          <cell r="B40" t="str">
            <v>Pavement Markings &amp; Delineation</v>
          </cell>
          <cell r="G40">
            <v>5550</v>
          </cell>
        </row>
        <row r="41">
          <cell r="B41" t="str">
            <v>Pavement Surface White Crossing</v>
          </cell>
          <cell r="C41" t="str">
            <v>m2</v>
          </cell>
          <cell r="D41">
            <v>18</v>
          </cell>
          <cell r="E41">
            <v>100</v>
          </cell>
          <cell r="F41">
            <v>1800</v>
          </cell>
        </row>
        <row r="42">
          <cell r="B42" t="str">
            <v>Relocate existing signs</v>
          </cell>
          <cell r="C42" t="str">
            <v>ea</v>
          </cell>
          <cell r="D42">
            <v>3</v>
          </cell>
          <cell r="E42">
            <v>250</v>
          </cell>
          <cell r="F42">
            <v>750</v>
          </cell>
        </row>
        <row r="43">
          <cell r="B43" t="str">
            <v>Install New signs</v>
          </cell>
          <cell r="C43" t="str">
            <v>ea</v>
          </cell>
          <cell r="D43">
            <v>4</v>
          </cell>
          <cell r="E43">
            <v>750</v>
          </cell>
          <cell r="F43">
            <v>3000</v>
          </cell>
        </row>
        <row r="45">
          <cell r="B45" t="str">
            <v>Pedestrian Signalisation</v>
          </cell>
          <cell r="G45">
            <v>141940</v>
          </cell>
        </row>
        <row r="46">
          <cell r="B46" t="str">
            <v>Supply and install type 1 signal poles</v>
          </cell>
          <cell r="C46" t="str">
            <v>ea</v>
          </cell>
          <cell r="D46">
            <v>2</v>
          </cell>
          <cell r="E46">
            <v>4500</v>
          </cell>
          <cell r="F46">
            <v>9000</v>
          </cell>
        </row>
        <row r="47">
          <cell r="B47" t="str">
            <v>Supply and install type 2 signal poles (CCTV)</v>
          </cell>
          <cell r="C47" t="str">
            <v>ea</v>
          </cell>
          <cell r="D47">
            <v>1</v>
          </cell>
          <cell r="E47">
            <v>5500</v>
          </cell>
          <cell r="F47">
            <v>5500</v>
          </cell>
        </row>
        <row r="48">
          <cell r="B48" t="str">
            <v>Supply and install type JUSP signal poles</v>
          </cell>
          <cell r="C48" t="str">
            <v>ea</v>
          </cell>
          <cell r="D48">
            <v>1</v>
          </cell>
          <cell r="E48">
            <v>12500</v>
          </cell>
          <cell r="F48">
            <v>12500</v>
          </cell>
        </row>
        <row r="49">
          <cell r="B49" t="str">
            <v>Supply and install termination assemblies</v>
          </cell>
          <cell r="C49" t="str">
            <v>ea</v>
          </cell>
          <cell r="D49">
            <v>4</v>
          </cell>
          <cell r="E49">
            <v>1800</v>
          </cell>
          <cell r="F49">
            <v>7200</v>
          </cell>
        </row>
        <row r="50">
          <cell r="B50" t="str">
            <v>Supply and install 3-aspect LED Vehicle lantern 200mm dia + accessories</v>
          </cell>
          <cell r="C50" t="str">
            <v>ea</v>
          </cell>
          <cell r="D50">
            <v>6</v>
          </cell>
          <cell r="E50">
            <v>2000</v>
          </cell>
          <cell r="F50">
            <v>12000</v>
          </cell>
        </row>
        <row r="51">
          <cell r="B51" t="str">
            <v>Supply and install 1-aspect LED Vehicle lantern with 'B' bus mask 200mm dia + accessories</v>
          </cell>
          <cell r="C51" t="str">
            <v>ea</v>
          </cell>
          <cell r="D51">
            <v>2</v>
          </cell>
          <cell r="E51">
            <v>750</v>
          </cell>
          <cell r="F51">
            <v>1500</v>
          </cell>
        </row>
        <row r="52">
          <cell r="B52" t="str">
            <v>Supply and install 2-aspect LED pedestrian lanterns + accessories</v>
          </cell>
          <cell r="C52" t="str">
            <v>ea</v>
          </cell>
          <cell r="D52">
            <v>2</v>
          </cell>
          <cell r="E52">
            <v>1300</v>
          </cell>
          <cell r="F52">
            <v>2600</v>
          </cell>
        </row>
        <row r="53">
          <cell r="B53" t="str">
            <v>Supply and install pedestrian crossing push buttons</v>
          </cell>
          <cell r="C53" t="str">
            <v>ea</v>
          </cell>
          <cell r="D53">
            <v>2</v>
          </cell>
          <cell r="E53">
            <v>1100</v>
          </cell>
          <cell r="F53">
            <v>2200</v>
          </cell>
        </row>
        <row r="54">
          <cell r="B54" t="str">
            <v>Supply and install 3x100mm uPVC ducting under carriageway including surface restoration</v>
          </cell>
          <cell r="C54" t="str">
            <v>m</v>
          </cell>
          <cell r="D54">
            <v>25</v>
          </cell>
          <cell r="E54">
            <v>300</v>
          </cell>
          <cell r="F54">
            <v>7500</v>
          </cell>
        </row>
        <row r="55">
          <cell r="B55" t="str">
            <v>Supply and install 1x100mm uPVC ducting under footpath including surface restoration</v>
          </cell>
          <cell r="C55" t="str">
            <v>m</v>
          </cell>
          <cell r="D55">
            <v>34</v>
          </cell>
          <cell r="E55">
            <v>200</v>
          </cell>
          <cell r="F55">
            <v>6800</v>
          </cell>
        </row>
        <row r="56">
          <cell r="B56" t="str">
            <v>Supply and install 32mm uPVC ducting under footpath including surface restoration</v>
          </cell>
          <cell r="C56" t="str">
            <v>m</v>
          </cell>
          <cell r="D56">
            <v>26</v>
          </cell>
          <cell r="E56">
            <v>190</v>
          </cell>
          <cell r="F56">
            <v>4940</v>
          </cell>
        </row>
        <row r="57">
          <cell r="B57" t="str">
            <v>Loop feeder cable</v>
          </cell>
          <cell r="C57" t="str">
            <v>m</v>
          </cell>
          <cell r="D57">
            <v>120</v>
          </cell>
          <cell r="E57">
            <v>15</v>
          </cell>
          <cell r="F57">
            <v>1800</v>
          </cell>
        </row>
        <row r="58">
          <cell r="B58" t="str">
            <v>Multicore cable</v>
          </cell>
          <cell r="C58" t="str">
            <v>m</v>
          </cell>
          <cell r="D58">
            <v>160</v>
          </cell>
          <cell r="E58">
            <v>30</v>
          </cell>
          <cell r="F58">
            <v>4800</v>
          </cell>
        </row>
        <row r="59">
          <cell r="B59" t="str">
            <v>Supply and install access chambers</v>
          </cell>
          <cell r="C59" t="str">
            <v>ea</v>
          </cell>
          <cell r="D59">
            <v>2</v>
          </cell>
          <cell r="E59">
            <v>1800</v>
          </cell>
          <cell r="F59">
            <v>3600</v>
          </cell>
        </row>
        <row r="60">
          <cell r="B60" t="str">
            <v>Supply and install kerbside junction boxes</v>
          </cell>
          <cell r="C60" t="str">
            <v>ea</v>
          </cell>
          <cell r="D60">
            <v>2</v>
          </cell>
          <cell r="E60">
            <v>500</v>
          </cell>
          <cell r="F60">
            <v>1000</v>
          </cell>
        </row>
        <row r="61">
          <cell r="B61" t="str">
            <v>controller</v>
          </cell>
          <cell r="C61" t="str">
            <v>LS</v>
          </cell>
          <cell r="D61">
            <v>1</v>
          </cell>
          <cell r="E61">
            <v>25600</v>
          </cell>
          <cell r="F61">
            <v>25600</v>
          </cell>
        </row>
        <row r="62">
          <cell r="B62" t="str">
            <v>controller base</v>
          </cell>
          <cell r="C62" t="str">
            <v>LS</v>
          </cell>
          <cell r="D62">
            <v>1</v>
          </cell>
          <cell r="E62">
            <v>1800</v>
          </cell>
          <cell r="F62">
            <v>1800</v>
          </cell>
        </row>
        <row r="63">
          <cell r="B63" t="str">
            <v>Power supply</v>
          </cell>
          <cell r="C63" t="str">
            <v>LS</v>
          </cell>
          <cell r="D63">
            <v>1</v>
          </cell>
          <cell r="E63">
            <v>7500</v>
          </cell>
          <cell r="F63">
            <v>7500</v>
          </cell>
        </row>
        <row r="64">
          <cell r="B64" t="str">
            <v>Controller personality (write controller sheets)</v>
          </cell>
          <cell r="C64" t="str">
            <v>LS</v>
          </cell>
          <cell r="D64">
            <v>1</v>
          </cell>
          <cell r="E64">
            <v>3500</v>
          </cell>
          <cell r="F64">
            <v>3500</v>
          </cell>
        </row>
        <row r="65">
          <cell r="B65" t="str">
            <v>Commissioning including Erasable Programmable Read Only Memory (EPROM)</v>
          </cell>
          <cell r="C65" t="str">
            <v>LS</v>
          </cell>
          <cell r="D65">
            <v>1</v>
          </cell>
          <cell r="E65">
            <v>2500</v>
          </cell>
          <cell r="F65">
            <v>2500</v>
          </cell>
        </row>
        <row r="66">
          <cell r="B66" t="str">
            <v>SCATS connection</v>
          </cell>
          <cell r="C66" t="str">
            <v>LS</v>
          </cell>
          <cell r="D66">
            <v>1</v>
          </cell>
          <cell r="E66">
            <v>3100</v>
          </cell>
          <cell r="F66">
            <v>3100</v>
          </cell>
        </row>
        <row r="67">
          <cell r="B67" t="str">
            <v>Supply and Install traffic CCTV cameras and communications</v>
          </cell>
          <cell r="C67" t="str">
            <v>ea</v>
          </cell>
          <cell r="D67">
            <v>1</v>
          </cell>
          <cell r="E67">
            <v>15000</v>
          </cell>
          <cell r="F67">
            <v>15000</v>
          </cell>
        </row>
        <row r="69">
          <cell r="B69" t="str">
            <v>Landscaping</v>
          </cell>
          <cell r="G69">
            <v>20000</v>
          </cell>
        </row>
        <row r="70">
          <cell r="B70" t="str">
            <v>Landscaping</v>
          </cell>
          <cell r="C70" t="str">
            <v>LS</v>
          </cell>
          <cell r="D70">
            <v>1</v>
          </cell>
          <cell r="E70">
            <v>20000</v>
          </cell>
          <cell r="F70">
            <v>20000</v>
          </cell>
        </row>
        <row r="72">
          <cell r="B72" t="str">
            <v>Street Lighting</v>
          </cell>
          <cell r="G72">
            <v>3500</v>
          </cell>
        </row>
        <row r="73">
          <cell r="B73" t="str">
            <v xml:space="preserve">Existing lighting column relocation </v>
          </cell>
          <cell r="C73" t="str">
            <v>ea</v>
          </cell>
          <cell r="D73">
            <v>1</v>
          </cell>
          <cell r="E73">
            <v>3500</v>
          </cell>
          <cell r="F73">
            <v>3500</v>
          </cell>
        </row>
        <row r="75">
          <cell r="B75" t="str">
            <v>Miscellaneous</v>
          </cell>
          <cell r="G75">
            <v>2000</v>
          </cell>
        </row>
        <row r="76">
          <cell r="B76" t="str">
            <v xml:space="preserve">Road construction RAMM information </v>
          </cell>
          <cell r="C76" t="str">
            <v>LS</v>
          </cell>
          <cell r="D76">
            <v>1</v>
          </cell>
          <cell r="E76">
            <v>2000</v>
          </cell>
          <cell r="F76">
            <v>2000</v>
          </cell>
        </row>
        <row r="78">
          <cell r="B78" t="str">
            <v>Total Physical Works</v>
          </cell>
          <cell r="G78">
            <v>381900</v>
          </cell>
        </row>
      </sheetData>
      <sheetData sheetId="27" refreshError="1"/>
      <sheetData sheetId="28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CQP, incl H&amp;SP and EMP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CQP, H&amp;SP and EMP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Location &amp; Protection of Services</v>
          </cell>
          <cell r="G16">
            <v>80000</v>
          </cell>
        </row>
        <row r="17">
          <cell r="B17" t="str">
            <v>Location of Services &amp; Liaison with Utility Providers</v>
          </cell>
          <cell r="C17" t="str">
            <v>LS</v>
          </cell>
          <cell r="D17">
            <v>1</v>
          </cell>
          <cell r="E17">
            <v>12000</v>
          </cell>
          <cell r="F17">
            <v>12000</v>
          </cell>
        </row>
        <row r="18">
          <cell r="B18" t="str">
            <v>Relocation &amp; Protection of Services (Provisional Item)</v>
          </cell>
          <cell r="C18" t="str">
            <v>PS</v>
          </cell>
          <cell r="D18">
            <v>1</v>
          </cell>
          <cell r="E18">
            <v>68000</v>
          </cell>
          <cell r="F18">
            <v>68000</v>
          </cell>
        </row>
        <row r="20">
          <cell r="B20" t="str">
            <v>Establishment</v>
          </cell>
          <cell r="C20" t="str">
            <v>ea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Miscellaneous</v>
          </cell>
          <cell r="G22">
            <v>2000</v>
          </cell>
        </row>
        <row r="23">
          <cell r="B23" t="str">
            <v>As-Builts and RAMM Data</v>
          </cell>
          <cell r="C23" t="str">
            <v>LS</v>
          </cell>
          <cell r="D23">
            <v>1</v>
          </cell>
          <cell r="E23">
            <v>2000</v>
          </cell>
          <cell r="F23">
            <v>2000</v>
          </cell>
        </row>
        <row r="25">
          <cell r="B25" t="str">
            <v>Pedestrian Refuge Islands</v>
          </cell>
          <cell r="G25">
            <v>40000</v>
          </cell>
        </row>
        <row r="26">
          <cell r="B26" t="str">
            <v>New Pedestrian Refuge</v>
          </cell>
          <cell r="C26" t="str">
            <v>ea</v>
          </cell>
          <cell r="D26">
            <v>1</v>
          </cell>
          <cell r="E26">
            <v>40000</v>
          </cell>
          <cell r="F26">
            <v>40000</v>
          </cell>
        </row>
        <row r="28">
          <cell r="B28" t="str">
            <v>Landscaping</v>
          </cell>
          <cell r="G28">
            <v>20000</v>
          </cell>
        </row>
        <row r="29">
          <cell r="B29" t="str">
            <v>Landscaping</v>
          </cell>
          <cell r="C29" t="str">
            <v>LS</v>
          </cell>
          <cell r="D29">
            <v>1</v>
          </cell>
          <cell r="E29">
            <v>20000</v>
          </cell>
          <cell r="F29">
            <v>20000</v>
          </cell>
        </row>
        <row r="31">
          <cell r="B31" t="str">
            <v>Traffic Management Plan</v>
          </cell>
          <cell r="G31">
            <v>279180</v>
          </cell>
        </row>
        <row r="32">
          <cell r="B32" t="str">
            <v>Prepare Temporary Traffic Management Plan</v>
          </cell>
          <cell r="C32" t="str">
            <v>LS</v>
          </cell>
          <cell r="D32">
            <v>1</v>
          </cell>
          <cell r="E32">
            <v>3000</v>
          </cell>
          <cell r="F32">
            <v>3000</v>
          </cell>
        </row>
        <row r="33">
          <cell r="B33" t="str">
            <v>Manage TTMP</v>
          </cell>
          <cell r="C33" t="str">
            <v>LS</v>
          </cell>
          <cell r="D33">
            <v>1</v>
          </cell>
          <cell r="E33">
            <v>42000</v>
          </cell>
          <cell r="F33">
            <v>42000</v>
          </cell>
        </row>
        <row r="35">
          <cell r="B35" t="str">
            <v>Retaining walls</v>
          </cell>
          <cell r="G35">
            <v>135000</v>
          </cell>
        </row>
        <row r="36">
          <cell r="B36" t="str">
            <v>Retaining Wall @&lt;5m</v>
          </cell>
          <cell r="C36" t="str">
            <v>m2</v>
          </cell>
          <cell r="D36">
            <v>300</v>
          </cell>
          <cell r="E36">
            <v>450</v>
          </cell>
          <cell r="F36">
            <v>135000</v>
          </cell>
        </row>
        <row r="38">
          <cell r="B38" t="str">
            <v>Earthworks &amp; Drainage</v>
          </cell>
          <cell r="G38">
            <v>31875</v>
          </cell>
        </row>
        <row r="39">
          <cell r="B39" t="str">
            <v>Provisional: Relocate fencing and guardrail</v>
          </cell>
          <cell r="C39" t="str">
            <v>m</v>
          </cell>
          <cell r="D39">
            <v>150</v>
          </cell>
          <cell r="E39">
            <v>75</v>
          </cell>
          <cell r="F39">
            <v>11250</v>
          </cell>
        </row>
        <row r="40">
          <cell r="B40" t="str">
            <v>Provisional: Tree/shrub removal</v>
          </cell>
          <cell r="C40" t="str">
            <v>m</v>
          </cell>
          <cell r="D40">
            <v>150</v>
          </cell>
          <cell r="E40">
            <v>40</v>
          </cell>
          <cell r="F40">
            <v>6000</v>
          </cell>
        </row>
        <row r="41">
          <cell r="B41" t="str">
            <v>Provisional: Imported Fill</v>
          </cell>
          <cell r="C41" t="str">
            <v>m3</v>
          </cell>
          <cell r="D41">
            <v>225</v>
          </cell>
          <cell r="E41">
            <v>60</v>
          </cell>
          <cell r="F41">
            <v>13500</v>
          </cell>
        </row>
        <row r="42">
          <cell r="B42" t="str">
            <v xml:space="preserve">Cut and undercut to waste </v>
          </cell>
          <cell r="C42" t="str">
            <v>m3</v>
          </cell>
          <cell r="D42">
            <v>22.5</v>
          </cell>
          <cell r="E42">
            <v>50</v>
          </cell>
          <cell r="F42">
            <v>1125</v>
          </cell>
        </row>
        <row r="44">
          <cell r="B44" t="str">
            <v>Footpath Construction</v>
          </cell>
          <cell r="G44">
            <v>67305</v>
          </cell>
        </row>
        <row r="45">
          <cell r="B45" t="str">
            <v>25mm DG7 (NZTA M/10 2014) Asphalt Surfacing</v>
          </cell>
          <cell r="C45" t="str">
            <v>m2</v>
          </cell>
          <cell r="D45">
            <v>225</v>
          </cell>
          <cell r="E45">
            <v>45</v>
          </cell>
          <cell r="F45">
            <v>10125</v>
          </cell>
        </row>
        <row r="46">
          <cell r="B46" t="str">
            <v>100mm AP 40  Basecourse (Solid measure)</v>
          </cell>
          <cell r="C46" t="str">
            <v>m3</v>
          </cell>
          <cell r="D46">
            <v>22.5</v>
          </cell>
          <cell r="E46">
            <v>270</v>
          </cell>
          <cell r="F46">
            <v>6075</v>
          </cell>
        </row>
        <row r="47">
          <cell r="B47" t="str">
            <v>Timber edging with pegs</v>
          </cell>
          <cell r="C47" t="str">
            <v>m</v>
          </cell>
          <cell r="D47">
            <v>153</v>
          </cell>
          <cell r="E47">
            <v>45</v>
          </cell>
          <cell r="F47">
            <v>6885</v>
          </cell>
        </row>
        <row r="48">
          <cell r="B48" t="str">
            <v>Supply &amp; Install TGSI's  (Yellow)</v>
          </cell>
          <cell r="C48" t="str">
            <v>m2</v>
          </cell>
          <cell r="D48">
            <v>13.5</v>
          </cell>
          <cell r="E48">
            <v>400</v>
          </cell>
          <cell r="F48">
            <v>5400</v>
          </cell>
        </row>
        <row r="49">
          <cell r="B49" t="str">
            <v>Form pram crossing in existing kerb</v>
          </cell>
          <cell r="C49" t="str">
            <v>m</v>
          </cell>
          <cell r="D49">
            <v>12</v>
          </cell>
          <cell r="E49">
            <v>110</v>
          </cell>
          <cell r="F49">
            <v>1320</v>
          </cell>
        </row>
        <row r="50">
          <cell r="B50" t="str">
            <v>Relocate fencing</v>
          </cell>
          <cell r="C50" t="str">
            <v>m</v>
          </cell>
          <cell r="D50">
            <v>150</v>
          </cell>
          <cell r="E50">
            <v>250</v>
          </cell>
          <cell r="F50">
            <v>37500</v>
          </cell>
        </row>
        <row r="52">
          <cell r="B52" t="str">
            <v>Pavement Markings &amp; Delineation</v>
          </cell>
          <cell r="G52">
            <v>39900</v>
          </cell>
        </row>
        <row r="53">
          <cell r="B53" t="str">
            <v>Pavement surface painted red treatment for bus stops</v>
          </cell>
          <cell r="C53" t="str">
            <v>m2</v>
          </cell>
          <cell r="D53">
            <v>380</v>
          </cell>
          <cell r="E53">
            <v>105</v>
          </cell>
          <cell r="F53">
            <v>39900</v>
          </cell>
        </row>
        <row r="55">
          <cell r="B55" t="str">
            <v>Intersection Signalisation</v>
          </cell>
          <cell r="G55">
            <v>253075</v>
          </cell>
        </row>
        <row r="56">
          <cell r="B56" t="str">
            <v>Supply and install type 1 signal poles</v>
          </cell>
          <cell r="C56" t="str">
            <v>ea</v>
          </cell>
          <cell r="D56">
            <v>4</v>
          </cell>
          <cell r="E56">
            <v>4500</v>
          </cell>
          <cell r="F56">
            <v>18000</v>
          </cell>
        </row>
        <row r="57">
          <cell r="B57" t="str">
            <v>Supply and install type 2 signal poles (CCTV)</v>
          </cell>
          <cell r="C57" t="str">
            <v>ea</v>
          </cell>
          <cell r="D57">
            <v>1</v>
          </cell>
          <cell r="E57">
            <v>5500</v>
          </cell>
          <cell r="F57">
            <v>5500</v>
          </cell>
        </row>
        <row r="58">
          <cell r="B58" t="str">
            <v>Supply and install type 8 (hinged) signal poles</v>
          </cell>
          <cell r="C58" t="str">
            <v>ea</v>
          </cell>
          <cell r="D58">
            <v>2</v>
          </cell>
          <cell r="E58">
            <v>5000</v>
          </cell>
          <cell r="F58">
            <v>10000</v>
          </cell>
        </row>
        <row r="59">
          <cell r="B59" t="str">
            <v>Supply and install type 5s JUMA poles</v>
          </cell>
          <cell r="C59" t="str">
            <v>ea</v>
          </cell>
          <cell r="D59">
            <v>2</v>
          </cell>
          <cell r="E59">
            <v>9500</v>
          </cell>
          <cell r="F59">
            <v>19000</v>
          </cell>
        </row>
        <row r="60">
          <cell r="B60" t="str">
            <v>Supply and install termination assemblies</v>
          </cell>
          <cell r="C60" t="str">
            <v>ea</v>
          </cell>
          <cell r="D60">
            <v>9</v>
          </cell>
          <cell r="E60">
            <v>1800</v>
          </cell>
          <cell r="F60">
            <v>16200</v>
          </cell>
        </row>
        <row r="61">
          <cell r="B61" t="str">
            <v>Supply and install 3-aspect LED Vehicle lantern 300mm dia + accessories</v>
          </cell>
          <cell r="C61" t="str">
            <v>ea</v>
          </cell>
          <cell r="D61">
            <v>4</v>
          </cell>
          <cell r="E61">
            <v>2200</v>
          </cell>
          <cell r="F61">
            <v>8800</v>
          </cell>
        </row>
        <row r="62">
          <cell r="B62" t="str">
            <v>Supply and install 3-aspect LED Vehicle lantern with arrow masks 300mm dia + accessories</v>
          </cell>
          <cell r="C62" t="str">
            <v>ea</v>
          </cell>
          <cell r="D62">
            <v>4</v>
          </cell>
          <cell r="E62">
            <v>2300</v>
          </cell>
          <cell r="F62">
            <v>9200</v>
          </cell>
        </row>
        <row r="63">
          <cell r="B63" t="str">
            <v>Supply and install 1-aspect LED Vehicle lantern with arrow masks 300mm dia + accessories</v>
          </cell>
          <cell r="C63" t="str">
            <v>ea</v>
          </cell>
          <cell r="D63">
            <v>2</v>
          </cell>
          <cell r="E63">
            <v>900</v>
          </cell>
          <cell r="F63">
            <v>1800</v>
          </cell>
        </row>
        <row r="64">
          <cell r="B64" t="str">
            <v>Supply and install 3-aspect LED Vehicle lantern 200mm dia + accessories</v>
          </cell>
          <cell r="C64" t="str">
            <v>ea</v>
          </cell>
          <cell r="D64">
            <v>6</v>
          </cell>
          <cell r="E64">
            <v>2000</v>
          </cell>
          <cell r="F64">
            <v>12000</v>
          </cell>
        </row>
        <row r="65">
          <cell r="B65" t="str">
            <v>Supply and install 3-aspect LED Vehicle lantern with arrow masks 200mm dia + accessories</v>
          </cell>
          <cell r="C65" t="str">
            <v>ea</v>
          </cell>
          <cell r="D65">
            <v>3</v>
          </cell>
          <cell r="E65">
            <v>2100</v>
          </cell>
          <cell r="F65">
            <v>6300</v>
          </cell>
        </row>
        <row r="66">
          <cell r="B66" t="str">
            <v>Supply and install 1-aspect LED Vehicle lantern with red arrow mask 200mm dia + accessories</v>
          </cell>
          <cell r="C66" t="str">
            <v>ea</v>
          </cell>
          <cell r="D66">
            <v>12</v>
          </cell>
          <cell r="E66">
            <v>750</v>
          </cell>
          <cell r="F66">
            <v>9000</v>
          </cell>
        </row>
        <row r="67">
          <cell r="B67" t="str">
            <v>Supply and install 2-aspect LED pedestrian lanterns + accessories</v>
          </cell>
          <cell r="C67" t="str">
            <v>ea</v>
          </cell>
          <cell r="D67">
            <v>6</v>
          </cell>
          <cell r="E67">
            <v>1300</v>
          </cell>
          <cell r="F67">
            <v>7800</v>
          </cell>
        </row>
        <row r="68">
          <cell r="B68" t="str">
            <v>Supply and install pedestrian crossing push buttons</v>
          </cell>
          <cell r="C68" t="str">
            <v>ea</v>
          </cell>
          <cell r="D68">
            <v>6</v>
          </cell>
          <cell r="E68">
            <v>1100</v>
          </cell>
          <cell r="F68">
            <v>6600</v>
          </cell>
        </row>
        <row r="69">
          <cell r="B69" t="str">
            <v>Supply and install vehicle detection loops</v>
          </cell>
          <cell r="C69" t="str">
            <v>ea</v>
          </cell>
          <cell r="D69">
            <v>5</v>
          </cell>
          <cell r="E69">
            <v>775</v>
          </cell>
          <cell r="F69">
            <v>3875</v>
          </cell>
        </row>
        <row r="70">
          <cell r="B70" t="str">
            <v>Supply and install 3x100mm uPVC ducting under carriageway including surface restoration</v>
          </cell>
          <cell r="C70" t="str">
            <v>m</v>
          </cell>
          <cell r="D70">
            <v>95</v>
          </cell>
          <cell r="E70">
            <v>300</v>
          </cell>
          <cell r="F70">
            <v>28500</v>
          </cell>
        </row>
        <row r="71">
          <cell r="B71" t="str">
            <v>Supply and install 1x100mm uPVC ducting under footpath including surface restoration</v>
          </cell>
          <cell r="C71" t="str">
            <v>m</v>
          </cell>
          <cell r="D71">
            <v>34</v>
          </cell>
          <cell r="E71">
            <v>200</v>
          </cell>
          <cell r="F71">
            <v>6800</v>
          </cell>
        </row>
        <row r="72">
          <cell r="B72" t="str">
            <v>Supply and install 32mm uPVC ducting under footpath including surface restoration</v>
          </cell>
          <cell r="C72" t="str">
            <v>m</v>
          </cell>
          <cell r="D72">
            <v>26</v>
          </cell>
          <cell r="E72">
            <v>190</v>
          </cell>
          <cell r="F72">
            <v>4940</v>
          </cell>
        </row>
        <row r="73">
          <cell r="B73" t="str">
            <v>Loop feeder cable</v>
          </cell>
          <cell r="C73" t="str">
            <v>m</v>
          </cell>
          <cell r="D73">
            <v>150</v>
          </cell>
          <cell r="E73">
            <v>15</v>
          </cell>
          <cell r="F73">
            <v>2250</v>
          </cell>
        </row>
        <row r="74">
          <cell r="B74" t="str">
            <v>Multicore cable</v>
          </cell>
          <cell r="C74" t="str">
            <v>m</v>
          </cell>
          <cell r="D74">
            <v>277</v>
          </cell>
          <cell r="E74">
            <v>30</v>
          </cell>
          <cell r="F74">
            <v>8310</v>
          </cell>
        </row>
        <row r="75">
          <cell r="B75" t="str">
            <v>Supply and install access chambers</v>
          </cell>
          <cell r="C75" t="str">
            <v>ea</v>
          </cell>
          <cell r="D75">
            <v>4</v>
          </cell>
          <cell r="E75">
            <v>1800</v>
          </cell>
          <cell r="F75">
            <v>7200</v>
          </cell>
        </row>
        <row r="76">
          <cell r="B76" t="str">
            <v>Supply and install kerbside junction boxes</v>
          </cell>
          <cell r="C76" t="str">
            <v>ea</v>
          </cell>
          <cell r="D76">
            <v>4</v>
          </cell>
          <cell r="E76">
            <v>500</v>
          </cell>
          <cell r="F76">
            <v>2000</v>
          </cell>
        </row>
        <row r="77">
          <cell r="B77" t="str">
            <v>controller</v>
          </cell>
          <cell r="C77" t="str">
            <v>LS</v>
          </cell>
          <cell r="D77">
            <v>1</v>
          </cell>
          <cell r="E77">
            <v>25600</v>
          </cell>
          <cell r="F77">
            <v>25600</v>
          </cell>
        </row>
        <row r="78">
          <cell r="B78" t="str">
            <v>controller base</v>
          </cell>
          <cell r="C78" t="str">
            <v>LS</v>
          </cell>
          <cell r="D78">
            <v>1</v>
          </cell>
          <cell r="E78">
            <v>1800</v>
          </cell>
          <cell r="F78">
            <v>1800</v>
          </cell>
        </row>
        <row r="79">
          <cell r="B79" t="str">
            <v>Power supply</v>
          </cell>
          <cell r="C79" t="str">
            <v>LS</v>
          </cell>
          <cell r="D79">
            <v>1</v>
          </cell>
          <cell r="E79">
            <v>7500</v>
          </cell>
          <cell r="F79">
            <v>7500</v>
          </cell>
        </row>
        <row r="80">
          <cell r="B80" t="str">
            <v>Controller personality (write controller sheets)</v>
          </cell>
          <cell r="C80" t="str">
            <v>LS</v>
          </cell>
          <cell r="D80">
            <v>1</v>
          </cell>
          <cell r="E80">
            <v>3500</v>
          </cell>
          <cell r="F80">
            <v>3500</v>
          </cell>
        </row>
        <row r="81">
          <cell r="B81" t="str">
            <v>Commissioning including Erasable Programmable Read Only Memory (EPROM)</v>
          </cell>
          <cell r="C81" t="str">
            <v>LS</v>
          </cell>
          <cell r="D81">
            <v>1</v>
          </cell>
          <cell r="E81">
            <v>2500</v>
          </cell>
          <cell r="F81">
            <v>2500</v>
          </cell>
        </row>
        <row r="82">
          <cell r="B82" t="str">
            <v>Supply and Install traffic CCTV cameras and communications</v>
          </cell>
          <cell r="C82" t="str">
            <v>ea</v>
          </cell>
          <cell r="D82">
            <v>1</v>
          </cell>
          <cell r="E82">
            <v>15000</v>
          </cell>
          <cell r="F82">
            <v>15000</v>
          </cell>
        </row>
        <row r="83">
          <cell r="B83" t="str">
            <v>SCATS connection</v>
          </cell>
          <cell r="C83" t="str">
            <v>LS</v>
          </cell>
          <cell r="D83">
            <v>1</v>
          </cell>
          <cell r="E83">
            <v>3100</v>
          </cell>
          <cell r="F83">
            <v>3100</v>
          </cell>
        </row>
      </sheetData>
      <sheetData sheetId="29" refreshError="1"/>
      <sheetData sheetId="30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70000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60000</v>
          </cell>
          <cell r="F24">
            <v>60000</v>
          </cell>
        </row>
        <row r="26">
          <cell r="B26" t="str">
            <v>WESTBOUND BUS STOP</v>
          </cell>
        </row>
        <row r="27">
          <cell r="B27" t="str">
            <v>Earthworks &amp; Drainage</v>
          </cell>
          <cell r="G27">
            <v>72600</v>
          </cell>
        </row>
        <row r="28">
          <cell r="B28" t="str">
            <v xml:space="preserve">Cut and undercut to waste </v>
          </cell>
          <cell r="C28" t="str">
            <v>m3</v>
          </cell>
          <cell r="D28">
            <v>90</v>
          </cell>
          <cell r="E28">
            <v>50</v>
          </cell>
          <cell r="F28">
            <v>4500</v>
          </cell>
        </row>
        <row r="29">
          <cell r="B29" t="str">
            <v>Saw cut existing Seal from existing lane line</v>
          </cell>
          <cell r="C29" t="str">
            <v>m</v>
          </cell>
          <cell r="D29">
            <v>150</v>
          </cell>
          <cell r="E29">
            <v>10</v>
          </cell>
          <cell r="F29">
            <v>1500</v>
          </cell>
        </row>
        <row r="30">
          <cell r="B30" t="str">
            <v>Saw Cut and Remove existing kerbing</v>
          </cell>
          <cell r="C30" t="str">
            <v>m</v>
          </cell>
          <cell r="D30">
            <v>150</v>
          </cell>
          <cell r="E30">
            <v>20</v>
          </cell>
          <cell r="F30">
            <v>3000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50000</v>
          </cell>
          <cell r="F31">
            <v>50000</v>
          </cell>
        </row>
        <row r="32">
          <cell r="B32" t="str">
            <v xml:space="preserve">Imported Fill </v>
          </cell>
          <cell r="C32" t="str">
            <v>m3</v>
          </cell>
          <cell r="D32">
            <v>36</v>
          </cell>
          <cell r="E32">
            <v>100</v>
          </cell>
          <cell r="F32">
            <v>3600</v>
          </cell>
        </row>
        <row r="33">
          <cell r="B33" t="str">
            <v>Tree Removal</v>
          </cell>
          <cell r="C33" t="str">
            <v>LS</v>
          </cell>
          <cell r="D33">
            <v>1</v>
          </cell>
          <cell r="E33">
            <v>10000</v>
          </cell>
          <cell r="F33">
            <v>10000</v>
          </cell>
        </row>
        <row r="35">
          <cell r="B35" t="str">
            <v>Retaining walls</v>
          </cell>
          <cell r="G35">
            <v>343000</v>
          </cell>
        </row>
        <row r="36">
          <cell r="B36" t="str">
            <v>Retaining Wall @5-10 m</v>
          </cell>
          <cell r="C36" t="str">
            <v>m2</v>
          </cell>
          <cell r="D36">
            <v>490</v>
          </cell>
          <cell r="E36">
            <v>700</v>
          </cell>
          <cell r="F36">
            <v>343000</v>
          </cell>
        </row>
        <row r="38">
          <cell r="B38" t="str">
            <v>Road Construction</v>
          </cell>
          <cell r="G38">
            <v>182900</v>
          </cell>
        </row>
        <row r="39">
          <cell r="B39" t="str">
            <v>180mm AP 40 Basecourse (Solid measure)</v>
          </cell>
          <cell r="C39" t="str">
            <v>m3</v>
          </cell>
          <cell r="D39">
            <v>200</v>
          </cell>
          <cell r="E39">
            <v>290</v>
          </cell>
          <cell r="F39">
            <v>58000</v>
          </cell>
        </row>
        <row r="40">
          <cell r="B40" t="str">
            <v>350mm AP 65 Subbase (Solid measure)</v>
          </cell>
          <cell r="C40" t="str">
            <v>m3</v>
          </cell>
          <cell r="D40">
            <v>380</v>
          </cell>
          <cell r="E40">
            <v>170</v>
          </cell>
          <cell r="F40">
            <v>64600</v>
          </cell>
        </row>
        <row r="41">
          <cell r="B41" t="str">
            <v xml:space="preserve">G4 Membrane Seal </v>
          </cell>
          <cell r="C41" t="str">
            <v>m2</v>
          </cell>
          <cell r="D41">
            <v>900</v>
          </cell>
          <cell r="E41">
            <v>17</v>
          </cell>
          <cell r="F41">
            <v>15300</v>
          </cell>
        </row>
        <row r="42">
          <cell r="B42" t="str">
            <v>40mm DG10 Asphalt Surfacing</v>
          </cell>
          <cell r="C42" t="str">
            <v>m2</v>
          </cell>
          <cell r="D42">
            <v>900</v>
          </cell>
          <cell r="E42">
            <v>50</v>
          </cell>
          <cell r="F42">
            <v>45000</v>
          </cell>
        </row>
        <row r="44">
          <cell r="B44" t="str">
            <v>Footpath Construction</v>
          </cell>
          <cell r="G44">
            <v>58590</v>
          </cell>
        </row>
        <row r="45">
          <cell r="B45" t="str">
            <v>only includes southern shared path adjacent to bus stop, otherwise included in Supporting Infrastructure</v>
          </cell>
        </row>
        <row r="46">
          <cell r="B46" t="str">
            <v>25mm DG7 (NZTA M/10 2014) Asphalt Surfacing</v>
          </cell>
          <cell r="C46" t="str">
            <v>m2</v>
          </cell>
          <cell r="D46">
            <v>720</v>
          </cell>
          <cell r="E46">
            <v>45</v>
          </cell>
          <cell r="F46">
            <v>32400</v>
          </cell>
        </row>
        <row r="47">
          <cell r="B47" t="str">
            <v>100mm AP 40  Basecourse (Solid measure)</v>
          </cell>
          <cell r="C47" t="str">
            <v>m3</v>
          </cell>
          <cell r="D47">
            <v>72</v>
          </cell>
          <cell r="E47">
            <v>270</v>
          </cell>
          <cell r="F47">
            <v>19440</v>
          </cell>
        </row>
        <row r="48">
          <cell r="B48" t="str">
            <v>Timber edging with pegs</v>
          </cell>
          <cell r="C48" t="str">
            <v>m</v>
          </cell>
          <cell r="D48">
            <v>180</v>
          </cell>
          <cell r="E48">
            <v>20</v>
          </cell>
          <cell r="F48">
            <v>3600</v>
          </cell>
        </row>
        <row r="49">
          <cell r="B49" t="str">
            <v>Supply &amp; Install TGSI's  (Yellow)</v>
          </cell>
          <cell r="C49" t="str">
            <v>m2</v>
          </cell>
          <cell r="D49">
            <v>4.5</v>
          </cell>
          <cell r="E49">
            <v>700</v>
          </cell>
          <cell r="F49">
            <v>3150</v>
          </cell>
        </row>
        <row r="51">
          <cell r="B51" t="str">
            <v>Concrete Kerbing</v>
          </cell>
          <cell r="G51">
            <v>16500</v>
          </cell>
        </row>
        <row r="52">
          <cell r="B52" t="str">
            <v>Construct Kerb and Channel</v>
          </cell>
          <cell r="C52" t="str">
            <v>m</v>
          </cell>
          <cell r="D52">
            <v>150</v>
          </cell>
          <cell r="E52">
            <v>110</v>
          </cell>
          <cell r="F52">
            <v>16500</v>
          </cell>
        </row>
        <row r="54">
          <cell r="B54" t="str">
            <v>Traffic Services</v>
          </cell>
          <cell r="G54">
            <v>22500</v>
          </cell>
        </row>
        <row r="55">
          <cell r="B55" t="str">
            <v>New Guardrail</v>
          </cell>
          <cell r="C55" t="str">
            <v>m</v>
          </cell>
          <cell r="D55">
            <v>150</v>
          </cell>
          <cell r="E55">
            <v>150</v>
          </cell>
          <cell r="F55">
            <v>22500</v>
          </cell>
        </row>
        <row r="57">
          <cell r="B57" t="str">
            <v>Pavement Markings &amp; Delineation</v>
          </cell>
          <cell r="G57">
            <v>47125</v>
          </cell>
        </row>
        <row r="58">
          <cell r="B58" t="str">
            <v>Pavement surface painted Red treatment</v>
          </cell>
          <cell r="C58" t="str">
            <v>m2</v>
          </cell>
          <cell r="D58">
            <v>225</v>
          </cell>
          <cell r="E58">
            <v>105</v>
          </cell>
          <cell r="F58">
            <v>23625</v>
          </cell>
        </row>
        <row r="59">
          <cell r="B59" t="str">
            <v>New pavement markings</v>
          </cell>
          <cell r="C59" t="str">
            <v>LS</v>
          </cell>
          <cell r="D59">
            <v>1</v>
          </cell>
          <cell r="E59">
            <v>15000</v>
          </cell>
          <cell r="F59">
            <v>15000</v>
          </cell>
        </row>
        <row r="60">
          <cell r="B60" t="str">
            <v>Remove existing pavement markings</v>
          </cell>
          <cell r="C60" t="str">
            <v>LS</v>
          </cell>
          <cell r="D60">
            <v>1</v>
          </cell>
          <cell r="E60">
            <v>7000</v>
          </cell>
          <cell r="F60">
            <v>7000</v>
          </cell>
        </row>
        <row r="61">
          <cell r="B61" t="str">
            <v>Install New signs</v>
          </cell>
          <cell r="C61" t="str">
            <v>ea</v>
          </cell>
          <cell r="D61">
            <v>2</v>
          </cell>
          <cell r="E61">
            <v>750</v>
          </cell>
          <cell r="F61">
            <v>1500</v>
          </cell>
        </row>
        <row r="63">
          <cell r="B63" t="str">
            <v>Miscellaneous</v>
          </cell>
          <cell r="G63">
            <v>66150</v>
          </cell>
        </row>
        <row r="64">
          <cell r="B64" t="str">
            <v>Landscaping</v>
          </cell>
          <cell r="C64" t="str">
            <v>LS</v>
          </cell>
          <cell r="D64">
            <v>1</v>
          </cell>
          <cell r="E64">
            <v>20000</v>
          </cell>
          <cell r="F64">
            <v>20000</v>
          </cell>
        </row>
        <row r="65">
          <cell r="B65" t="str">
            <v>Viewing Platform (with timber piles)</v>
          </cell>
          <cell r="C65" t="str">
            <v>m2</v>
          </cell>
          <cell r="D65">
            <v>50</v>
          </cell>
          <cell r="E65">
            <v>800</v>
          </cell>
          <cell r="F65">
            <v>40000</v>
          </cell>
        </row>
        <row r="66">
          <cell r="B66" t="str">
            <v xml:space="preserve">Road construction RAMM information </v>
          </cell>
          <cell r="C66" t="str">
            <v>LS</v>
          </cell>
          <cell r="D66">
            <v>1</v>
          </cell>
          <cell r="E66">
            <v>3000</v>
          </cell>
          <cell r="F66">
            <v>3000</v>
          </cell>
        </row>
        <row r="67">
          <cell r="B67" t="str">
            <v>Supply &amp; Install TGSI's  (Yellow)</v>
          </cell>
          <cell r="C67" t="str">
            <v>m2</v>
          </cell>
          <cell r="D67">
            <v>4.5</v>
          </cell>
          <cell r="E67">
            <v>700</v>
          </cell>
          <cell r="F67">
            <v>3150</v>
          </cell>
        </row>
        <row r="70">
          <cell r="B70" t="str">
            <v>Earthworks &amp; Drainage</v>
          </cell>
          <cell r="G70">
            <v>91400</v>
          </cell>
        </row>
        <row r="71">
          <cell r="B71" t="str">
            <v xml:space="preserve">Cut and undercut to waste </v>
          </cell>
          <cell r="C71" t="str">
            <v>m3</v>
          </cell>
          <cell r="D71">
            <v>650</v>
          </cell>
          <cell r="E71">
            <v>50</v>
          </cell>
          <cell r="F71">
            <v>32500</v>
          </cell>
        </row>
        <row r="72">
          <cell r="B72" t="str">
            <v>Saw cut existing Seal from existing lane line</v>
          </cell>
          <cell r="C72" t="str">
            <v>m</v>
          </cell>
          <cell r="D72">
            <v>130</v>
          </cell>
          <cell r="E72">
            <v>10</v>
          </cell>
          <cell r="F72">
            <v>1300</v>
          </cell>
        </row>
        <row r="73">
          <cell r="B73" t="str">
            <v>Saw Cut and Remove existing kerbing</v>
          </cell>
          <cell r="C73" t="str">
            <v>m</v>
          </cell>
          <cell r="D73">
            <v>130</v>
          </cell>
          <cell r="E73">
            <v>20</v>
          </cell>
          <cell r="F73">
            <v>2600</v>
          </cell>
        </row>
        <row r="74">
          <cell r="B74" t="str">
            <v>Drainage Works</v>
          </cell>
          <cell r="C74" t="str">
            <v>PS</v>
          </cell>
          <cell r="D74">
            <v>1</v>
          </cell>
          <cell r="E74">
            <v>50000</v>
          </cell>
          <cell r="F74">
            <v>50000</v>
          </cell>
        </row>
        <row r="75">
          <cell r="B75" t="str">
            <v>Tree Removal</v>
          </cell>
          <cell r="C75" t="str">
            <v>LS</v>
          </cell>
          <cell r="D75">
            <v>1</v>
          </cell>
          <cell r="E75">
            <v>5000</v>
          </cell>
          <cell r="F75">
            <v>5000</v>
          </cell>
        </row>
        <row r="77">
          <cell r="B77" t="str">
            <v>Retaining walls</v>
          </cell>
          <cell r="G77">
            <v>75000</v>
          </cell>
        </row>
        <row r="78">
          <cell r="B78" t="str">
            <v>Retaining Wall @&lt;5 m</v>
          </cell>
          <cell r="C78" t="str">
            <v>m2</v>
          </cell>
          <cell r="D78">
            <v>150</v>
          </cell>
          <cell r="E78">
            <v>500</v>
          </cell>
          <cell r="F78">
            <v>75000</v>
          </cell>
        </row>
        <row r="80">
          <cell r="B80" t="str">
            <v>Road Construction</v>
          </cell>
          <cell r="G80">
            <v>163600</v>
          </cell>
        </row>
        <row r="81">
          <cell r="B81" t="str">
            <v>180mm AP 40 Basecourse (Solid measure)</v>
          </cell>
          <cell r="C81" t="str">
            <v>m3</v>
          </cell>
          <cell r="D81">
            <v>180</v>
          </cell>
          <cell r="E81">
            <v>290</v>
          </cell>
          <cell r="F81">
            <v>52200</v>
          </cell>
        </row>
        <row r="82">
          <cell r="B82" t="str">
            <v>350mm AP 65 Subbase (Solid measure)</v>
          </cell>
          <cell r="C82" t="str">
            <v>m3</v>
          </cell>
          <cell r="D82">
            <v>340</v>
          </cell>
          <cell r="E82">
            <v>170</v>
          </cell>
          <cell r="F82">
            <v>57800</v>
          </cell>
        </row>
        <row r="83">
          <cell r="B83" t="str">
            <v xml:space="preserve">G4 Membrane Seal </v>
          </cell>
          <cell r="C83" t="str">
            <v>m2</v>
          </cell>
          <cell r="D83">
            <v>800</v>
          </cell>
          <cell r="E83">
            <v>17</v>
          </cell>
          <cell r="F83">
            <v>13600</v>
          </cell>
        </row>
        <row r="84">
          <cell r="B84" t="str">
            <v>40mm DG10 Asphalt Surfacing</v>
          </cell>
          <cell r="C84" t="str">
            <v>m2</v>
          </cell>
          <cell r="D84">
            <v>800</v>
          </cell>
          <cell r="E84">
            <v>50</v>
          </cell>
          <cell r="F84">
            <v>40000</v>
          </cell>
        </row>
        <row r="86">
          <cell r="B86" t="str">
            <v>Concrete Kerbing</v>
          </cell>
          <cell r="G86">
            <v>14300</v>
          </cell>
        </row>
        <row r="87">
          <cell r="B87" t="str">
            <v>Construct Kerb and Channel</v>
          </cell>
          <cell r="C87" t="str">
            <v>m</v>
          </cell>
          <cell r="D87">
            <v>130</v>
          </cell>
          <cell r="E87">
            <v>110</v>
          </cell>
          <cell r="F87">
            <v>14300</v>
          </cell>
        </row>
        <row r="89">
          <cell r="B89" t="str">
            <v>Footpath Construction</v>
          </cell>
          <cell r="G89">
            <v>39150</v>
          </cell>
        </row>
        <row r="90">
          <cell r="B90" t="str">
            <v>25mm DG7 (NZTA M/10 2014) Asphalt Surfacing</v>
          </cell>
          <cell r="C90" t="str">
            <v>m2</v>
          </cell>
          <cell r="D90">
            <v>450</v>
          </cell>
          <cell r="E90">
            <v>45</v>
          </cell>
          <cell r="F90">
            <v>20250</v>
          </cell>
        </row>
        <row r="91">
          <cell r="B91" t="str">
            <v>100mm AP 40  Basecourse (Solid measure)</v>
          </cell>
          <cell r="C91" t="str">
            <v>m3</v>
          </cell>
          <cell r="D91">
            <v>45</v>
          </cell>
          <cell r="E91">
            <v>270</v>
          </cell>
          <cell r="F91">
            <v>12150</v>
          </cell>
        </row>
        <row r="92">
          <cell r="B92" t="str">
            <v>Timber edging with pegs</v>
          </cell>
          <cell r="C92" t="str">
            <v>m</v>
          </cell>
          <cell r="D92">
            <v>180</v>
          </cell>
          <cell r="E92">
            <v>20</v>
          </cell>
          <cell r="F92">
            <v>3600</v>
          </cell>
        </row>
        <row r="93">
          <cell r="B93" t="str">
            <v>Supply &amp; Install TGSI's  (Yellow)</v>
          </cell>
          <cell r="C93" t="str">
            <v>m2</v>
          </cell>
          <cell r="D93">
            <v>4.5</v>
          </cell>
          <cell r="E93">
            <v>700</v>
          </cell>
          <cell r="F93">
            <v>3150</v>
          </cell>
        </row>
        <row r="95">
          <cell r="B95" t="str">
            <v>Pavement Markings &amp; Delineation</v>
          </cell>
          <cell r="G95">
            <v>49750</v>
          </cell>
        </row>
        <row r="96">
          <cell r="B96" t="str">
            <v>Pavement surface painted Red treatment</v>
          </cell>
          <cell r="C96" t="str">
            <v>m2</v>
          </cell>
          <cell r="D96">
            <v>250</v>
          </cell>
          <cell r="E96">
            <v>105</v>
          </cell>
          <cell r="F96">
            <v>26250</v>
          </cell>
        </row>
        <row r="97">
          <cell r="B97" t="str">
            <v>New pavement markings</v>
          </cell>
          <cell r="C97" t="str">
            <v>LS</v>
          </cell>
          <cell r="D97">
            <v>1</v>
          </cell>
          <cell r="E97">
            <v>15000</v>
          </cell>
          <cell r="F97">
            <v>15000</v>
          </cell>
        </row>
        <row r="98">
          <cell r="B98" t="str">
            <v>Remove existing pavement markings</v>
          </cell>
          <cell r="C98" t="str">
            <v>LS</v>
          </cell>
          <cell r="D98">
            <v>1</v>
          </cell>
          <cell r="E98">
            <v>7000</v>
          </cell>
          <cell r="F98">
            <v>7000</v>
          </cell>
        </row>
        <row r="99">
          <cell r="B99" t="str">
            <v>Install New signs</v>
          </cell>
          <cell r="C99" t="str">
            <v>ea</v>
          </cell>
          <cell r="D99">
            <v>2</v>
          </cell>
          <cell r="E99">
            <v>750</v>
          </cell>
          <cell r="F99">
            <v>1500</v>
          </cell>
        </row>
        <row r="101">
          <cell r="B101" t="str">
            <v>Miscellaneous</v>
          </cell>
          <cell r="G101">
            <v>20000</v>
          </cell>
        </row>
        <row r="102">
          <cell r="B102" t="str">
            <v>Landscaping</v>
          </cell>
          <cell r="C102" t="str">
            <v>LS</v>
          </cell>
          <cell r="D102">
            <v>1</v>
          </cell>
          <cell r="E102">
            <v>20000</v>
          </cell>
          <cell r="F102">
            <v>20000</v>
          </cell>
        </row>
      </sheetData>
      <sheetData sheetId="31" refreshError="1"/>
      <sheetData sheetId="32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70000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60000</v>
          </cell>
          <cell r="F24">
            <v>60000</v>
          </cell>
        </row>
        <row r="26">
          <cell r="B26" t="str">
            <v>Earthworks &amp; Drainage</v>
          </cell>
          <cell r="G26">
            <v>67200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320</v>
          </cell>
          <cell r="E27">
            <v>50</v>
          </cell>
          <cell r="F27">
            <v>16000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40</v>
          </cell>
          <cell r="E28">
            <v>10</v>
          </cell>
          <cell r="F28">
            <v>400</v>
          </cell>
        </row>
        <row r="29">
          <cell r="B29" t="str">
            <v>Saw Cut and Remove existing kerbing</v>
          </cell>
          <cell r="C29" t="str">
            <v>m</v>
          </cell>
          <cell r="D29">
            <v>40</v>
          </cell>
          <cell r="E29">
            <v>20</v>
          </cell>
          <cell r="F29">
            <v>800</v>
          </cell>
        </row>
        <row r="30">
          <cell r="B30" t="str">
            <v>Drainage Works</v>
          </cell>
          <cell r="C30" t="str">
            <v>PS</v>
          </cell>
          <cell r="D30">
            <v>1</v>
          </cell>
          <cell r="E30">
            <v>50000</v>
          </cell>
          <cell r="F30">
            <v>50000</v>
          </cell>
        </row>
        <row r="32">
          <cell r="B32" t="str">
            <v>Retaining walls</v>
          </cell>
          <cell r="G32">
            <v>60000</v>
          </cell>
        </row>
        <row r="33">
          <cell r="B33" t="str">
            <v>Retaining Wall @ 3m</v>
          </cell>
          <cell r="C33" t="str">
            <v>m2</v>
          </cell>
          <cell r="D33">
            <v>120</v>
          </cell>
          <cell r="E33">
            <v>500</v>
          </cell>
          <cell r="F33">
            <v>60000</v>
          </cell>
        </row>
        <row r="35">
          <cell r="B35" t="str">
            <v>Road Construction</v>
          </cell>
          <cell r="G35">
            <v>23900</v>
          </cell>
        </row>
        <row r="36">
          <cell r="B36" t="str">
            <v>180mm AP 40 Basecourse (Solid measure)</v>
          </cell>
          <cell r="C36" t="str">
            <v>m3</v>
          </cell>
          <cell r="D36">
            <v>30</v>
          </cell>
          <cell r="E36">
            <v>290</v>
          </cell>
          <cell r="F36">
            <v>8700</v>
          </cell>
        </row>
        <row r="37">
          <cell r="B37" t="str">
            <v>350mm AP 65 Subbase (Solid measure)</v>
          </cell>
          <cell r="C37" t="str">
            <v>m3</v>
          </cell>
          <cell r="D37">
            <v>50</v>
          </cell>
          <cell r="E37">
            <v>170</v>
          </cell>
          <cell r="F37">
            <v>8500</v>
          </cell>
        </row>
        <row r="38">
          <cell r="B38" t="str">
            <v xml:space="preserve">G4 Membrane Seal </v>
          </cell>
          <cell r="C38" t="str">
            <v>m2</v>
          </cell>
          <cell r="D38">
            <v>100</v>
          </cell>
          <cell r="E38">
            <v>17</v>
          </cell>
          <cell r="F38">
            <v>1700</v>
          </cell>
        </row>
        <row r="39">
          <cell r="B39" t="str">
            <v>35mm DG10 Asphalt Surfacing</v>
          </cell>
          <cell r="C39" t="str">
            <v>m2</v>
          </cell>
          <cell r="D39">
            <v>100</v>
          </cell>
          <cell r="E39">
            <v>50</v>
          </cell>
          <cell r="F39">
            <v>5000</v>
          </cell>
        </row>
        <row r="41">
          <cell r="B41" t="str">
            <v>Concrete Kerbing</v>
          </cell>
          <cell r="G41">
            <v>6200</v>
          </cell>
        </row>
        <row r="42">
          <cell r="B42" t="str">
            <v>Construct Kerb and Channel</v>
          </cell>
          <cell r="C42" t="str">
            <v>m</v>
          </cell>
          <cell r="D42">
            <v>40</v>
          </cell>
          <cell r="E42">
            <v>110</v>
          </cell>
          <cell r="F42">
            <v>4400</v>
          </cell>
        </row>
        <row r="43">
          <cell r="B43" t="str">
            <v>Form Pram Crossing in New kerb</v>
          </cell>
          <cell r="C43" t="str">
            <v>m</v>
          </cell>
          <cell r="D43">
            <v>12</v>
          </cell>
          <cell r="E43">
            <v>150</v>
          </cell>
          <cell r="F43">
            <v>1800</v>
          </cell>
        </row>
        <row r="45">
          <cell r="B45" t="str">
            <v>Footpath Construction</v>
          </cell>
          <cell r="G45">
            <v>14445</v>
          </cell>
        </row>
        <row r="46">
          <cell r="B46" t="str">
            <v>southern shared path included in Supporting Infrastructure</v>
          </cell>
        </row>
        <row r="47">
          <cell r="B47" t="str">
            <v>25mm DG7 (NZTA M/10 2014) Asphalt Surfacing</v>
          </cell>
          <cell r="C47" t="str">
            <v>m2</v>
          </cell>
          <cell r="D47">
            <v>110</v>
          </cell>
          <cell r="E47">
            <v>45</v>
          </cell>
          <cell r="F47">
            <v>4950</v>
          </cell>
        </row>
        <row r="48">
          <cell r="B48" t="str">
            <v>100mm AP 40  Basecourse (Solid measure)</v>
          </cell>
          <cell r="C48" t="str">
            <v>m3</v>
          </cell>
          <cell r="D48">
            <v>11</v>
          </cell>
          <cell r="E48">
            <v>270</v>
          </cell>
          <cell r="F48">
            <v>2970</v>
          </cell>
        </row>
        <row r="49">
          <cell r="B49" t="str">
            <v>Timber edging with pegs</v>
          </cell>
          <cell r="C49" t="str">
            <v>m</v>
          </cell>
          <cell r="D49">
            <v>90</v>
          </cell>
          <cell r="E49">
            <v>20</v>
          </cell>
          <cell r="F49">
            <v>1800</v>
          </cell>
        </row>
        <row r="50">
          <cell r="B50" t="str">
            <v>Supply &amp; Install TGSI's  (Yellow)</v>
          </cell>
          <cell r="C50" t="str">
            <v>m2</v>
          </cell>
          <cell r="D50">
            <v>6.75</v>
          </cell>
          <cell r="E50">
            <v>700</v>
          </cell>
          <cell r="F50">
            <v>4725</v>
          </cell>
        </row>
        <row r="52">
          <cell r="B52" t="str">
            <v>Pavement Markings &amp; Delineation</v>
          </cell>
          <cell r="G52">
            <v>49500</v>
          </cell>
        </row>
        <row r="53">
          <cell r="B53" t="str">
            <v>Pavement surface painted Red treatment</v>
          </cell>
          <cell r="C53" t="str">
            <v>m2</v>
          </cell>
          <cell r="D53">
            <v>250</v>
          </cell>
          <cell r="E53">
            <v>100</v>
          </cell>
          <cell r="F53">
            <v>25000</v>
          </cell>
        </row>
        <row r="54">
          <cell r="B54" t="str">
            <v>New pavement markings</v>
          </cell>
          <cell r="C54" t="str">
            <v>LS</v>
          </cell>
          <cell r="D54">
            <v>1</v>
          </cell>
          <cell r="E54">
            <v>15000</v>
          </cell>
          <cell r="F54">
            <v>15000</v>
          </cell>
        </row>
        <row r="55">
          <cell r="B55" t="str">
            <v>Remove existing pavement markings</v>
          </cell>
          <cell r="C55" t="str">
            <v>LS</v>
          </cell>
          <cell r="D55">
            <v>1</v>
          </cell>
          <cell r="E55">
            <v>7000</v>
          </cell>
          <cell r="F55">
            <v>7000</v>
          </cell>
        </row>
        <row r="56">
          <cell r="B56" t="str">
            <v>Relocate existing signs</v>
          </cell>
          <cell r="C56" t="str">
            <v>ea</v>
          </cell>
          <cell r="D56">
            <v>1</v>
          </cell>
          <cell r="E56">
            <v>250</v>
          </cell>
          <cell r="F56">
            <v>250</v>
          </cell>
        </row>
        <row r="57">
          <cell r="B57" t="str">
            <v>Install New signs</v>
          </cell>
          <cell r="C57" t="str">
            <v>ea</v>
          </cell>
          <cell r="D57">
            <v>3</v>
          </cell>
          <cell r="E57">
            <v>750</v>
          </cell>
          <cell r="F57">
            <v>2250</v>
          </cell>
        </row>
        <row r="59">
          <cell r="B59" t="str">
            <v>Street Lighting</v>
          </cell>
          <cell r="G59">
            <v>7000</v>
          </cell>
        </row>
        <row r="60">
          <cell r="B60" t="str">
            <v xml:space="preserve">Existing lighting column relocation </v>
          </cell>
          <cell r="C60" t="str">
            <v>ea</v>
          </cell>
          <cell r="D60">
            <v>2</v>
          </cell>
          <cell r="E60">
            <v>3500</v>
          </cell>
          <cell r="F60">
            <v>7000</v>
          </cell>
        </row>
        <row r="62">
          <cell r="B62" t="str">
            <v>Pedestrian Signalisation</v>
          </cell>
          <cell r="G62">
            <v>144265</v>
          </cell>
        </row>
        <row r="63">
          <cell r="B63" t="str">
            <v>Supply and install type 1 signal poles</v>
          </cell>
          <cell r="C63" t="str">
            <v>ea</v>
          </cell>
          <cell r="D63">
            <v>2</v>
          </cell>
          <cell r="E63">
            <v>4500</v>
          </cell>
          <cell r="F63">
            <v>9000</v>
          </cell>
        </row>
        <row r="64">
          <cell r="B64" t="str">
            <v>Supply and install type 2 signal poles (CCTV)</v>
          </cell>
          <cell r="C64" t="str">
            <v>ea</v>
          </cell>
          <cell r="D64">
            <v>1</v>
          </cell>
          <cell r="E64">
            <v>5500</v>
          </cell>
          <cell r="F64">
            <v>5500</v>
          </cell>
        </row>
        <row r="65">
          <cell r="B65" t="str">
            <v>Supply and install type JUSP signal poles</v>
          </cell>
          <cell r="C65" t="str">
            <v>ea</v>
          </cell>
          <cell r="D65">
            <v>1</v>
          </cell>
          <cell r="E65">
            <v>12500</v>
          </cell>
          <cell r="F65">
            <v>12500</v>
          </cell>
        </row>
        <row r="66">
          <cell r="B66" t="str">
            <v>Supply and install termination assemblies</v>
          </cell>
          <cell r="C66" t="str">
            <v>ea</v>
          </cell>
          <cell r="D66">
            <v>4</v>
          </cell>
          <cell r="E66">
            <v>1800</v>
          </cell>
          <cell r="F66">
            <v>7200</v>
          </cell>
        </row>
        <row r="67">
          <cell r="B67" t="str">
            <v>Supply and install 3-aspect LED Vehicle lantern 200mm dia + accessories</v>
          </cell>
          <cell r="C67" t="str">
            <v>ea</v>
          </cell>
          <cell r="D67">
            <v>6</v>
          </cell>
          <cell r="E67">
            <v>2000</v>
          </cell>
          <cell r="F67">
            <v>12000</v>
          </cell>
        </row>
        <row r="68">
          <cell r="B68" t="str">
            <v>Supply and install 1-aspect LED Vehicle lantern with 'B' bus mask 200mm dia + accessories</v>
          </cell>
          <cell r="C68" t="str">
            <v>ea</v>
          </cell>
          <cell r="D68">
            <v>2</v>
          </cell>
          <cell r="E68">
            <v>750</v>
          </cell>
          <cell r="F68">
            <v>1500</v>
          </cell>
        </row>
        <row r="69">
          <cell r="B69" t="str">
            <v>Supply and install 2-aspect LED pedestrian lanterns + accessories</v>
          </cell>
          <cell r="C69" t="str">
            <v>ea</v>
          </cell>
          <cell r="D69">
            <v>2</v>
          </cell>
          <cell r="E69">
            <v>1300</v>
          </cell>
          <cell r="F69">
            <v>2600</v>
          </cell>
        </row>
        <row r="70">
          <cell r="B70" t="str">
            <v>Supply and install pedestrian crossing push buttons</v>
          </cell>
          <cell r="C70" t="str">
            <v>ea</v>
          </cell>
          <cell r="D70">
            <v>2</v>
          </cell>
          <cell r="E70">
            <v>1100</v>
          </cell>
          <cell r="F70">
            <v>2200</v>
          </cell>
        </row>
        <row r="71">
          <cell r="B71" t="str">
            <v>Supply and install vehicle detection loops</v>
          </cell>
          <cell r="C71" t="str">
            <v>ea</v>
          </cell>
          <cell r="D71">
            <v>3</v>
          </cell>
          <cell r="E71">
            <v>775</v>
          </cell>
          <cell r="F71">
            <v>2325</v>
          </cell>
        </row>
        <row r="72">
          <cell r="B72" t="str">
            <v>Supply and install 3x100mm uPVC ducting under carriageway including surface restoration</v>
          </cell>
          <cell r="C72" t="str">
            <v>m</v>
          </cell>
          <cell r="D72">
            <v>25</v>
          </cell>
          <cell r="E72">
            <v>300</v>
          </cell>
          <cell r="F72">
            <v>7500</v>
          </cell>
        </row>
        <row r="73">
          <cell r="B73" t="str">
            <v>Supply and install 1x100mm uPVC ducting under footpath including surface restoration</v>
          </cell>
          <cell r="C73" t="str">
            <v>m</v>
          </cell>
          <cell r="D73">
            <v>34</v>
          </cell>
          <cell r="E73">
            <v>200</v>
          </cell>
          <cell r="F73">
            <v>6800</v>
          </cell>
        </row>
        <row r="74">
          <cell r="B74" t="str">
            <v>Supply and install 32mm uPVC ducting under footpath including surface restoration</v>
          </cell>
          <cell r="C74" t="str">
            <v>m</v>
          </cell>
          <cell r="D74">
            <v>26</v>
          </cell>
          <cell r="E74">
            <v>190</v>
          </cell>
          <cell r="F74">
            <v>4940</v>
          </cell>
        </row>
        <row r="75">
          <cell r="B75" t="str">
            <v>Loop feeder cable</v>
          </cell>
          <cell r="C75" t="str">
            <v>m</v>
          </cell>
          <cell r="D75">
            <v>120</v>
          </cell>
          <cell r="E75">
            <v>15</v>
          </cell>
          <cell r="F75">
            <v>1800</v>
          </cell>
        </row>
        <row r="76">
          <cell r="B76" t="str">
            <v>Multicore cable</v>
          </cell>
          <cell r="C76" t="str">
            <v>m</v>
          </cell>
          <cell r="D76">
            <v>160</v>
          </cell>
          <cell r="E76">
            <v>30</v>
          </cell>
          <cell r="F76">
            <v>4800</v>
          </cell>
        </row>
        <row r="77">
          <cell r="B77" t="str">
            <v>Supply and install access chambers</v>
          </cell>
          <cell r="C77" t="str">
            <v>ea</v>
          </cell>
          <cell r="D77">
            <v>2</v>
          </cell>
          <cell r="E77">
            <v>1800</v>
          </cell>
          <cell r="F77">
            <v>3600</v>
          </cell>
        </row>
        <row r="78">
          <cell r="B78" t="str">
            <v>Supply and install kerbside junction boxes</v>
          </cell>
          <cell r="C78" t="str">
            <v>ea</v>
          </cell>
          <cell r="D78">
            <v>2</v>
          </cell>
          <cell r="E78">
            <v>500</v>
          </cell>
          <cell r="F78">
            <v>1000</v>
          </cell>
        </row>
        <row r="79">
          <cell r="B79" t="str">
            <v>controller</v>
          </cell>
          <cell r="C79" t="str">
            <v>LS</v>
          </cell>
          <cell r="D79">
            <v>1</v>
          </cell>
          <cell r="E79">
            <v>25600</v>
          </cell>
          <cell r="F79">
            <v>25600</v>
          </cell>
        </row>
        <row r="80">
          <cell r="B80" t="str">
            <v>controller base</v>
          </cell>
          <cell r="C80" t="str">
            <v>LS</v>
          </cell>
          <cell r="D80">
            <v>1</v>
          </cell>
          <cell r="E80">
            <v>1800</v>
          </cell>
          <cell r="F80">
            <v>1800</v>
          </cell>
        </row>
        <row r="81">
          <cell r="B81" t="str">
            <v>Power supply</v>
          </cell>
          <cell r="C81" t="str">
            <v>LS</v>
          </cell>
          <cell r="D81">
            <v>1</v>
          </cell>
          <cell r="E81">
            <v>7500</v>
          </cell>
          <cell r="F81">
            <v>7500</v>
          </cell>
        </row>
        <row r="82">
          <cell r="B82" t="str">
            <v>Controller personality (write controller sheets)</v>
          </cell>
          <cell r="C82" t="str">
            <v>LS</v>
          </cell>
          <cell r="D82">
            <v>1</v>
          </cell>
          <cell r="E82">
            <v>3500</v>
          </cell>
          <cell r="F82">
            <v>3500</v>
          </cell>
        </row>
        <row r="83">
          <cell r="B83" t="str">
            <v>Commissioning including Erasable Programmable Read Only Memory (EPROM)</v>
          </cell>
          <cell r="C83" t="str">
            <v>LS</v>
          </cell>
          <cell r="D83">
            <v>1</v>
          </cell>
          <cell r="E83">
            <v>2500</v>
          </cell>
          <cell r="F83">
            <v>2500</v>
          </cell>
        </row>
        <row r="84">
          <cell r="B84" t="str">
            <v>Supply and Install traffic CCTV cameras and communications</v>
          </cell>
          <cell r="C84" t="str">
            <v>ea</v>
          </cell>
          <cell r="D84">
            <v>1</v>
          </cell>
          <cell r="E84">
            <v>15000</v>
          </cell>
          <cell r="F84">
            <v>15000</v>
          </cell>
        </row>
        <row r="85">
          <cell r="B85" t="str">
            <v>SCATS connection</v>
          </cell>
          <cell r="C85" t="str">
            <v>LS</v>
          </cell>
          <cell r="D85">
            <v>1</v>
          </cell>
          <cell r="E85">
            <v>3100</v>
          </cell>
          <cell r="F85">
            <v>3100</v>
          </cell>
        </row>
        <row r="87">
          <cell r="B87" t="str">
            <v>Landscaping</v>
          </cell>
          <cell r="G87">
            <v>20000</v>
          </cell>
        </row>
        <row r="88">
          <cell r="B88" t="str">
            <v>Landscaping</v>
          </cell>
          <cell r="C88" t="str">
            <v>LS</v>
          </cell>
          <cell r="D88">
            <v>1</v>
          </cell>
          <cell r="E88">
            <v>20000</v>
          </cell>
          <cell r="F88">
            <v>20000</v>
          </cell>
        </row>
        <row r="90">
          <cell r="B90" t="str">
            <v>Miscellaneous</v>
          </cell>
          <cell r="G90">
            <v>2000</v>
          </cell>
        </row>
        <row r="91">
          <cell r="B91" t="str">
            <v xml:space="preserve">Road construction RAMM information </v>
          </cell>
          <cell r="C91" t="str">
            <v>LS</v>
          </cell>
          <cell r="D91">
            <v>1</v>
          </cell>
          <cell r="E91">
            <v>2000</v>
          </cell>
          <cell r="F91">
            <v>2000</v>
          </cell>
        </row>
        <row r="93">
          <cell r="B93" t="str">
            <v>Total Physical Works</v>
          </cell>
          <cell r="G93">
            <v>542510</v>
          </cell>
        </row>
        <row r="95">
          <cell r="B95" t="str">
            <v>Land Requirement (Funding Risk)</v>
          </cell>
          <cell r="G95">
            <v>42427.536231884056</v>
          </cell>
        </row>
        <row r="96">
          <cell r="B96" t="str">
            <v>Lot 40 DP 16397 (QLDC Tree Reserve)</v>
          </cell>
          <cell r="C96" t="str">
            <v>m2</v>
          </cell>
          <cell r="D96">
            <v>10</v>
          </cell>
          <cell r="E96">
            <v>242.75362318840581</v>
          </cell>
          <cell r="F96">
            <v>2427.536231884058</v>
          </cell>
        </row>
        <row r="97">
          <cell r="B97" t="str">
            <v>Land Acquisition Fee</v>
          </cell>
          <cell r="C97" t="str">
            <v>LS</v>
          </cell>
          <cell r="D97">
            <v>1</v>
          </cell>
          <cell r="E97">
            <v>40000</v>
          </cell>
          <cell r="F97">
            <v>40000</v>
          </cell>
        </row>
        <row r="99">
          <cell r="B99" t="str">
            <v>Total Land Acquisition</v>
          </cell>
          <cell r="G99">
            <v>42427.536231884056</v>
          </cell>
        </row>
      </sheetData>
      <sheetData sheetId="33" refreshError="1"/>
      <sheetData sheetId="34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50000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10000</v>
          </cell>
          <cell r="F23">
            <v>10000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40000</v>
          </cell>
          <cell r="F24">
            <v>40000</v>
          </cell>
        </row>
        <row r="26">
          <cell r="B26" t="str">
            <v>EAST BOUND BUS STOP</v>
          </cell>
        </row>
        <row r="27">
          <cell r="B27" t="str">
            <v>Earthworks &amp; Drainage</v>
          </cell>
          <cell r="G27">
            <v>59700</v>
          </cell>
        </row>
        <row r="28">
          <cell r="B28" t="str">
            <v xml:space="preserve">Cut and undercut to waste </v>
          </cell>
          <cell r="C28" t="str">
            <v>m3</v>
          </cell>
          <cell r="D28">
            <v>170</v>
          </cell>
          <cell r="E28">
            <v>50</v>
          </cell>
          <cell r="F28">
            <v>8500</v>
          </cell>
        </row>
        <row r="29">
          <cell r="B29" t="str">
            <v>Saw cut existing Seal from existing lane line</v>
          </cell>
          <cell r="C29" t="str">
            <v>m</v>
          </cell>
          <cell r="D29">
            <v>40</v>
          </cell>
          <cell r="E29">
            <v>10</v>
          </cell>
          <cell r="F29">
            <v>400</v>
          </cell>
        </row>
        <row r="30">
          <cell r="B30" t="str">
            <v>Saw Cut and Remove existing kerbing</v>
          </cell>
          <cell r="C30" t="str">
            <v>m</v>
          </cell>
          <cell r="D30">
            <v>40</v>
          </cell>
          <cell r="E30">
            <v>20</v>
          </cell>
          <cell r="F30">
            <v>800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50000</v>
          </cell>
          <cell r="F31">
            <v>50000</v>
          </cell>
        </row>
        <row r="33">
          <cell r="B33" t="str">
            <v>Road Construction</v>
          </cell>
          <cell r="G33">
            <v>17110</v>
          </cell>
        </row>
        <row r="34">
          <cell r="B34" t="str">
            <v>200mm AP 40 Basecourse (Solid measure)</v>
          </cell>
          <cell r="C34" t="str">
            <v>m3</v>
          </cell>
          <cell r="D34">
            <v>20</v>
          </cell>
          <cell r="E34">
            <v>290</v>
          </cell>
          <cell r="F34">
            <v>5800</v>
          </cell>
        </row>
        <row r="35">
          <cell r="B35" t="str">
            <v>380mm AP 65 Subbase (Solid measure)</v>
          </cell>
          <cell r="C35" t="str">
            <v>m3</v>
          </cell>
          <cell r="D35">
            <v>35</v>
          </cell>
          <cell r="E35">
            <v>170</v>
          </cell>
          <cell r="F35">
            <v>5950</v>
          </cell>
        </row>
        <row r="36">
          <cell r="B36" t="str">
            <v xml:space="preserve">G4 Membrane Seal </v>
          </cell>
          <cell r="C36" t="str">
            <v>m2</v>
          </cell>
          <cell r="D36">
            <v>80</v>
          </cell>
          <cell r="E36">
            <v>17</v>
          </cell>
          <cell r="F36">
            <v>1360</v>
          </cell>
        </row>
        <row r="37">
          <cell r="B37" t="str">
            <v>35mm DG10 Asphalt Surfacing</v>
          </cell>
          <cell r="C37" t="str">
            <v>m2</v>
          </cell>
          <cell r="D37">
            <v>80</v>
          </cell>
          <cell r="E37">
            <v>50</v>
          </cell>
          <cell r="F37">
            <v>4000</v>
          </cell>
        </row>
        <row r="39">
          <cell r="B39" t="str">
            <v>Concrete Kerbing</v>
          </cell>
          <cell r="G39">
            <v>4400</v>
          </cell>
        </row>
        <row r="40">
          <cell r="B40" t="str">
            <v>Construct Kerb and Channel</v>
          </cell>
          <cell r="C40" t="str">
            <v>m</v>
          </cell>
          <cell r="D40">
            <v>40</v>
          </cell>
          <cell r="E40">
            <v>110</v>
          </cell>
          <cell r="F40">
            <v>4400</v>
          </cell>
        </row>
        <row r="42">
          <cell r="B42" t="str">
            <v>Footpath Construction</v>
          </cell>
          <cell r="G42">
            <v>22095</v>
          </cell>
        </row>
        <row r="43">
          <cell r="B43" t="str">
            <v>only includes north side footpath adjacent to bus stop. South side is in Supporting Infrastructure</v>
          </cell>
        </row>
        <row r="44">
          <cell r="B44" t="str">
            <v>25mm DG7 (NZTA M/10 2014) Asphalt Surfacing</v>
          </cell>
          <cell r="C44" t="str">
            <v>m2</v>
          </cell>
          <cell r="D44">
            <v>235</v>
          </cell>
          <cell r="E44">
            <v>45</v>
          </cell>
          <cell r="F44">
            <v>10575</v>
          </cell>
        </row>
        <row r="45">
          <cell r="B45" t="str">
            <v>100mm AP 40  Basecourse (Solid measure)</v>
          </cell>
          <cell r="C45" t="str">
            <v>m3</v>
          </cell>
          <cell r="D45">
            <v>23.5</v>
          </cell>
          <cell r="E45">
            <v>270</v>
          </cell>
          <cell r="F45">
            <v>6345</v>
          </cell>
        </row>
        <row r="46">
          <cell r="B46" t="str">
            <v>Timber edging with pegs</v>
          </cell>
          <cell r="C46" t="str">
            <v>m</v>
          </cell>
          <cell r="D46">
            <v>180</v>
          </cell>
          <cell r="E46">
            <v>20</v>
          </cell>
          <cell r="F46">
            <v>3600</v>
          </cell>
        </row>
        <row r="47">
          <cell r="B47" t="str">
            <v>Supply &amp; Install TGSI's  (Yellow)</v>
          </cell>
          <cell r="C47" t="str">
            <v>m2</v>
          </cell>
          <cell r="D47">
            <v>2.25</v>
          </cell>
          <cell r="E47">
            <v>700</v>
          </cell>
          <cell r="F47">
            <v>1575</v>
          </cell>
        </row>
        <row r="49">
          <cell r="B49" t="str">
            <v>Pavement Markings &amp; Delineation</v>
          </cell>
          <cell r="G49">
            <v>43250</v>
          </cell>
        </row>
        <row r="50">
          <cell r="B50" t="str">
            <v>Pavement surface painted Red treatment</v>
          </cell>
          <cell r="C50" t="str">
            <v>m2</v>
          </cell>
          <cell r="D50">
            <v>200</v>
          </cell>
          <cell r="E50">
            <v>105</v>
          </cell>
          <cell r="F50">
            <v>21000</v>
          </cell>
        </row>
        <row r="51">
          <cell r="B51" t="str">
            <v>New pavement markings</v>
          </cell>
          <cell r="C51" t="str">
            <v>LS</v>
          </cell>
          <cell r="D51">
            <v>1</v>
          </cell>
          <cell r="E51">
            <v>15000</v>
          </cell>
          <cell r="F51">
            <v>15000</v>
          </cell>
        </row>
        <row r="52">
          <cell r="B52" t="str">
            <v>Remove existing pavement markings</v>
          </cell>
          <cell r="C52" t="str">
            <v>LS</v>
          </cell>
          <cell r="D52">
            <v>1</v>
          </cell>
          <cell r="E52">
            <v>7000</v>
          </cell>
          <cell r="F52">
            <v>7000</v>
          </cell>
        </row>
        <row r="53">
          <cell r="B53" t="str">
            <v>Relocate existing sign</v>
          </cell>
          <cell r="C53" t="str">
            <v>ea</v>
          </cell>
          <cell r="D53">
            <v>1</v>
          </cell>
          <cell r="E53">
            <v>250</v>
          </cell>
          <cell r="F53">
            <v>250</v>
          </cell>
        </row>
        <row r="55">
          <cell r="B55" t="str">
            <v>Landscaping</v>
          </cell>
          <cell r="G55">
            <v>25000</v>
          </cell>
        </row>
        <row r="56">
          <cell r="B56" t="str">
            <v>Landscaping</v>
          </cell>
          <cell r="C56" t="str">
            <v>LS</v>
          </cell>
          <cell r="D56">
            <v>1</v>
          </cell>
          <cell r="E56">
            <v>25000</v>
          </cell>
          <cell r="F56">
            <v>25000</v>
          </cell>
        </row>
        <row r="58">
          <cell r="B58" t="str">
            <v>Miscellaneous</v>
          </cell>
          <cell r="G58">
            <v>2000</v>
          </cell>
        </row>
        <row r="59">
          <cell r="B59" t="str">
            <v xml:space="preserve">Road construction RAMM information </v>
          </cell>
          <cell r="C59" t="str">
            <v>LS</v>
          </cell>
          <cell r="D59">
            <v>1</v>
          </cell>
          <cell r="E59">
            <v>2000</v>
          </cell>
          <cell r="F59">
            <v>2000</v>
          </cell>
        </row>
        <row r="62">
          <cell r="B62" t="str">
            <v>Earthworks &amp; Drainage</v>
          </cell>
          <cell r="G62">
            <v>70550</v>
          </cell>
        </row>
        <row r="63">
          <cell r="B63" t="str">
            <v>Imported Fill</v>
          </cell>
          <cell r="C63" t="str">
            <v>m3</v>
          </cell>
          <cell r="D63">
            <v>135</v>
          </cell>
          <cell r="E63">
            <v>60</v>
          </cell>
          <cell r="F63">
            <v>8100</v>
          </cell>
        </row>
        <row r="64">
          <cell r="B64" t="str">
            <v xml:space="preserve">Cut and undercut to waste </v>
          </cell>
          <cell r="C64" t="str">
            <v>m3</v>
          </cell>
          <cell r="D64">
            <v>25</v>
          </cell>
          <cell r="E64">
            <v>50</v>
          </cell>
          <cell r="F64">
            <v>1250</v>
          </cell>
        </row>
        <row r="65">
          <cell r="B65" t="str">
            <v>Saw cut existing Seal from existing lane line</v>
          </cell>
          <cell r="C65" t="str">
            <v>m</v>
          </cell>
          <cell r="D65">
            <v>40</v>
          </cell>
          <cell r="E65">
            <v>10</v>
          </cell>
          <cell r="F65">
            <v>400</v>
          </cell>
        </row>
        <row r="66">
          <cell r="B66" t="str">
            <v>Saw Cut and Remove existing kerbing</v>
          </cell>
          <cell r="C66" t="str">
            <v>m</v>
          </cell>
          <cell r="D66">
            <v>40</v>
          </cell>
          <cell r="E66">
            <v>20</v>
          </cell>
          <cell r="F66">
            <v>800</v>
          </cell>
        </row>
        <row r="67">
          <cell r="B67" t="str">
            <v>Drainage Works</v>
          </cell>
          <cell r="C67" t="str">
            <v>PS</v>
          </cell>
          <cell r="D67">
            <v>1</v>
          </cell>
          <cell r="E67">
            <v>50000</v>
          </cell>
          <cell r="F67">
            <v>50000</v>
          </cell>
        </row>
        <row r="68">
          <cell r="B68" t="str">
            <v>Tree Removal</v>
          </cell>
          <cell r="C68" t="str">
            <v>LS</v>
          </cell>
          <cell r="D68">
            <v>1</v>
          </cell>
          <cell r="E68">
            <v>10000</v>
          </cell>
          <cell r="F68">
            <v>10000</v>
          </cell>
        </row>
        <row r="70">
          <cell r="B70" t="str">
            <v>Retaining walls</v>
          </cell>
          <cell r="G70">
            <v>67500</v>
          </cell>
        </row>
        <row r="71">
          <cell r="B71" t="str">
            <v>Retaining Wall &lt; 5.0 m</v>
          </cell>
          <cell r="C71" t="str">
            <v>m2</v>
          </cell>
          <cell r="D71">
            <v>150</v>
          </cell>
          <cell r="E71">
            <v>450</v>
          </cell>
          <cell r="F71">
            <v>67500</v>
          </cell>
        </row>
        <row r="73">
          <cell r="B73" t="str">
            <v>Road Construction</v>
          </cell>
          <cell r="G73">
            <v>55350</v>
          </cell>
        </row>
        <row r="74">
          <cell r="B74" t="str">
            <v>180mm AP 40 Basecourse (Solid measure)</v>
          </cell>
          <cell r="C74" t="str">
            <v>m3</v>
          </cell>
          <cell r="D74">
            <v>60</v>
          </cell>
          <cell r="E74">
            <v>290</v>
          </cell>
          <cell r="F74">
            <v>17400</v>
          </cell>
        </row>
        <row r="75">
          <cell r="B75" t="str">
            <v>350mm AP 65 Subbase (Solid measure)</v>
          </cell>
          <cell r="C75" t="str">
            <v>m3</v>
          </cell>
          <cell r="D75">
            <v>110</v>
          </cell>
          <cell r="E75">
            <v>170</v>
          </cell>
          <cell r="F75">
            <v>18700</v>
          </cell>
        </row>
        <row r="76">
          <cell r="B76" t="str">
            <v xml:space="preserve">G4 Membrane Seal </v>
          </cell>
          <cell r="C76" t="str">
            <v>m2</v>
          </cell>
          <cell r="D76">
            <v>250</v>
          </cell>
          <cell r="E76">
            <v>17</v>
          </cell>
          <cell r="F76">
            <v>4250</v>
          </cell>
        </row>
        <row r="77">
          <cell r="B77" t="str">
            <v>35mm DG10 Asphalt Surfacing</v>
          </cell>
          <cell r="C77" t="str">
            <v>m2</v>
          </cell>
          <cell r="D77">
            <v>250</v>
          </cell>
          <cell r="E77">
            <v>60</v>
          </cell>
          <cell r="F77">
            <v>15000</v>
          </cell>
        </row>
        <row r="79">
          <cell r="B79" t="str">
            <v>Concrete Kerbing</v>
          </cell>
          <cell r="G79">
            <v>5500</v>
          </cell>
        </row>
        <row r="80">
          <cell r="B80" t="str">
            <v>Construct Kerb and Channel</v>
          </cell>
          <cell r="C80" t="str">
            <v>m</v>
          </cell>
          <cell r="D80">
            <v>50</v>
          </cell>
          <cell r="E80">
            <v>110</v>
          </cell>
          <cell r="F80">
            <v>5500</v>
          </cell>
        </row>
        <row r="82">
          <cell r="B82" t="str">
            <v>Footpath Construction</v>
          </cell>
          <cell r="G82">
            <v>17175</v>
          </cell>
        </row>
        <row r="83">
          <cell r="B83" t="str">
            <v>25mm DG7 (NZTA M/10 2014) Asphalt Surfacing</v>
          </cell>
          <cell r="C83" t="str">
            <v>m2</v>
          </cell>
          <cell r="D83">
            <v>200</v>
          </cell>
          <cell r="E83">
            <v>45</v>
          </cell>
          <cell r="F83">
            <v>9000</v>
          </cell>
        </row>
        <row r="84">
          <cell r="B84" t="str">
            <v>100mm AP 40  Basecourse (Solid measure)</v>
          </cell>
          <cell r="C84" t="str">
            <v>m3</v>
          </cell>
          <cell r="D84">
            <v>20</v>
          </cell>
          <cell r="E84">
            <v>270</v>
          </cell>
          <cell r="F84">
            <v>5400</v>
          </cell>
        </row>
        <row r="85">
          <cell r="B85" t="str">
            <v>Timber edging with pegs</v>
          </cell>
          <cell r="C85" t="str">
            <v>m</v>
          </cell>
          <cell r="D85">
            <v>60</v>
          </cell>
          <cell r="E85">
            <v>20</v>
          </cell>
          <cell r="F85">
            <v>1200</v>
          </cell>
        </row>
        <row r="86">
          <cell r="B86" t="str">
            <v>Supply &amp; Install TGSI's  (Yellow)</v>
          </cell>
          <cell r="C86" t="str">
            <v>m2</v>
          </cell>
          <cell r="D86">
            <v>2.25</v>
          </cell>
          <cell r="E86">
            <v>700</v>
          </cell>
          <cell r="F86">
            <v>1575</v>
          </cell>
        </row>
        <row r="88">
          <cell r="B88" t="str">
            <v>Pavement Markings &amp; Delineation</v>
          </cell>
          <cell r="G88">
            <v>30850</v>
          </cell>
        </row>
        <row r="89">
          <cell r="B89" t="str">
            <v>Pavement surface painted Red treatment</v>
          </cell>
          <cell r="C89" t="str">
            <v>m2</v>
          </cell>
          <cell r="D89">
            <v>70</v>
          </cell>
          <cell r="E89">
            <v>105</v>
          </cell>
          <cell r="F89">
            <v>7350</v>
          </cell>
        </row>
        <row r="90">
          <cell r="B90" t="str">
            <v>New pavement markings</v>
          </cell>
          <cell r="C90" t="str">
            <v>LS</v>
          </cell>
          <cell r="D90">
            <v>1</v>
          </cell>
          <cell r="E90">
            <v>15000</v>
          </cell>
          <cell r="F90">
            <v>15000</v>
          </cell>
        </row>
        <row r="91">
          <cell r="B91" t="str">
            <v>Remove existing pavement markings</v>
          </cell>
          <cell r="C91" t="str">
            <v>LS</v>
          </cell>
          <cell r="D91">
            <v>1</v>
          </cell>
          <cell r="E91">
            <v>7000</v>
          </cell>
          <cell r="F91">
            <v>7000</v>
          </cell>
        </row>
        <row r="92">
          <cell r="B92" t="str">
            <v>Install New signs</v>
          </cell>
          <cell r="C92" t="str">
            <v>ea</v>
          </cell>
          <cell r="D92">
            <v>2</v>
          </cell>
          <cell r="E92">
            <v>750</v>
          </cell>
          <cell r="F92">
            <v>1500</v>
          </cell>
        </row>
        <row r="94">
          <cell r="B94" t="str">
            <v>Landscaping</v>
          </cell>
          <cell r="G94">
            <v>25000</v>
          </cell>
        </row>
        <row r="95">
          <cell r="B95" t="str">
            <v>Landscaping</v>
          </cell>
          <cell r="C95" t="str">
            <v>LS</v>
          </cell>
          <cell r="D95">
            <v>1</v>
          </cell>
          <cell r="E95">
            <v>25000</v>
          </cell>
          <cell r="F95">
            <v>25000</v>
          </cell>
        </row>
        <row r="97">
          <cell r="B97" t="str">
            <v>Miscellaneous</v>
          </cell>
          <cell r="G97">
            <v>5150</v>
          </cell>
        </row>
        <row r="98">
          <cell r="B98" t="str">
            <v xml:space="preserve">Road construction RAMM information </v>
          </cell>
          <cell r="C98" t="str">
            <v>LS</v>
          </cell>
          <cell r="D98">
            <v>1</v>
          </cell>
          <cell r="E98">
            <v>2000</v>
          </cell>
          <cell r="F98">
            <v>2000</v>
          </cell>
        </row>
        <row r="99">
          <cell r="B99" t="str">
            <v>Supply &amp; Install TGSI's  (Yellow)</v>
          </cell>
          <cell r="C99" t="str">
            <v>m2</v>
          </cell>
          <cell r="D99">
            <v>4.5</v>
          </cell>
          <cell r="E99">
            <v>700</v>
          </cell>
          <cell r="F99">
            <v>3150</v>
          </cell>
        </row>
      </sheetData>
      <sheetData sheetId="35" refreshError="1"/>
      <sheetData sheetId="36">
        <row r="12">
          <cell r="B12" t="str">
            <v>Contract Quality Plan</v>
          </cell>
          <cell r="G12">
            <v>15000</v>
          </cell>
        </row>
        <row r="13">
          <cell r="B13" t="str">
            <v>Preparation of CQP incl SSP, EMP &amp; SCP</v>
          </cell>
          <cell r="C13" t="str">
            <v>LS</v>
          </cell>
          <cell r="D13">
            <v>1</v>
          </cell>
          <cell r="E13">
            <v>3000</v>
          </cell>
          <cell r="F13">
            <v>3000</v>
          </cell>
        </row>
        <row r="14">
          <cell r="B14" t="str">
            <v>Management of CQP incl SSP, EMP &amp; SCP</v>
          </cell>
          <cell r="C14" t="str">
            <v>LS</v>
          </cell>
          <cell r="D14">
            <v>1</v>
          </cell>
          <cell r="E14">
            <v>12000</v>
          </cell>
          <cell r="F14">
            <v>12000</v>
          </cell>
        </row>
        <row r="16">
          <cell r="B16" t="str">
            <v>Traffic Management Plan</v>
          </cell>
          <cell r="G16">
            <v>43000</v>
          </cell>
        </row>
        <row r="17">
          <cell r="B17" t="str">
            <v>Preparation of Temporary Traffic Management Plan</v>
          </cell>
          <cell r="C17" t="str">
            <v>LS</v>
          </cell>
          <cell r="D17">
            <v>1</v>
          </cell>
          <cell r="E17">
            <v>3000</v>
          </cell>
          <cell r="F17">
            <v>3000</v>
          </cell>
        </row>
        <row r="18">
          <cell r="B18" t="str">
            <v xml:space="preserve">Management of TTMP/Traffic Control </v>
          </cell>
          <cell r="C18" t="str">
            <v>LS</v>
          </cell>
          <cell r="D18">
            <v>1</v>
          </cell>
          <cell r="E18">
            <v>40000</v>
          </cell>
          <cell r="F18">
            <v>40000</v>
          </cell>
        </row>
        <row r="20">
          <cell r="B20" t="str">
            <v>Establishment</v>
          </cell>
          <cell r="C20" t="str">
            <v>LS</v>
          </cell>
          <cell r="D20">
            <v>1</v>
          </cell>
          <cell r="E20">
            <v>20000</v>
          </cell>
          <cell r="F20">
            <v>20000</v>
          </cell>
          <cell r="G20">
            <v>20000</v>
          </cell>
        </row>
        <row r="22">
          <cell r="B22" t="str">
            <v>Location &amp; Protection of Services</v>
          </cell>
          <cell r="G22">
            <v>112000</v>
          </cell>
        </row>
        <row r="23">
          <cell r="B23" t="str">
            <v>Location of Services &amp; Liaison with Utility Authorities</v>
          </cell>
          <cell r="C23" t="str">
            <v>LS</v>
          </cell>
          <cell r="D23">
            <v>1</v>
          </cell>
          <cell r="E23">
            <v>12000</v>
          </cell>
          <cell r="F23">
            <v>12000</v>
          </cell>
        </row>
        <row r="24">
          <cell r="B24" t="str">
            <v>Provisional Sum for Relocation &amp; Protection of Services</v>
          </cell>
          <cell r="C24" t="str">
            <v>PS</v>
          </cell>
          <cell r="D24">
            <v>1</v>
          </cell>
          <cell r="E24">
            <v>100000</v>
          </cell>
          <cell r="F24">
            <v>100000</v>
          </cell>
        </row>
        <row r="26">
          <cell r="B26" t="str">
            <v>Earthworks &amp; Drainage</v>
          </cell>
          <cell r="G26">
            <v>94400</v>
          </cell>
        </row>
        <row r="27">
          <cell r="B27" t="str">
            <v xml:space="preserve">Cut and undercut to waste </v>
          </cell>
          <cell r="C27" t="str">
            <v>m3</v>
          </cell>
          <cell r="D27">
            <v>500</v>
          </cell>
          <cell r="E27">
            <v>50</v>
          </cell>
          <cell r="F27">
            <v>25000</v>
          </cell>
        </row>
        <row r="28">
          <cell r="B28" t="str">
            <v>Saw cut existing Seal from existing lane line</v>
          </cell>
          <cell r="C28" t="str">
            <v>m</v>
          </cell>
          <cell r="D28">
            <v>450</v>
          </cell>
          <cell r="E28">
            <v>10</v>
          </cell>
          <cell r="F28">
            <v>4500</v>
          </cell>
        </row>
        <row r="29">
          <cell r="B29" t="str">
            <v>Scarify and remove existing seal</v>
          </cell>
          <cell r="C29" t="str">
            <v>m2</v>
          </cell>
          <cell r="D29">
            <v>650</v>
          </cell>
          <cell r="E29">
            <v>6</v>
          </cell>
          <cell r="F29">
            <v>3900</v>
          </cell>
        </row>
        <row r="30">
          <cell r="B30" t="str">
            <v>Saw Cut and Remove existing kerbing</v>
          </cell>
          <cell r="C30" t="str">
            <v>m</v>
          </cell>
          <cell r="D30">
            <v>300</v>
          </cell>
          <cell r="E30">
            <v>20</v>
          </cell>
          <cell r="F30">
            <v>6000</v>
          </cell>
        </row>
        <row r="31">
          <cell r="B31" t="str">
            <v>Drainage Works</v>
          </cell>
          <cell r="C31" t="str">
            <v>PS</v>
          </cell>
          <cell r="D31">
            <v>1</v>
          </cell>
          <cell r="E31">
            <v>50000</v>
          </cell>
          <cell r="F31">
            <v>50000</v>
          </cell>
        </row>
        <row r="32">
          <cell r="B32" t="str">
            <v>Tree Removal</v>
          </cell>
          <cell r="C32" t="str">
            <v>LS</v>
          </cell>
          <cell r="D32">
            <v>1</v>
          </cell>
          <cell r="E32">
            <v>5000</v>
          </cell>
          <cell r="F32">
            <v>5000</v>
          </cell>
        </row>
        <row r="34">
          <cell r="B34" t="str">
            <v>Retaining walls</v>
          </cell>
          <cell r="G34">
            <v>15000</v>
          </cell>
        </row>
        <row r="35">
          <cell r="B35" t="str">
            <v>Retaining Wall &lt; 1.0m</v>
          </cell>
          <cell r="C35" t="str">
            <v>LS</v>
          </cell>
          <cell r="D35">
            <v>1</v>
          </cell>
          <cell r="E35">
            <v>15000</v>
          </cell>
          <cell r="F35">
            <v>15000</v>
          </cell>
        </row>
        <row r="37">
          <cell r="B37" t="str">
            <v>Road Construction</v>
          </cell>
          <cell r="G37">
            <v>116020</v>
          </cell>
        </row>
        <row r="38">
          <cell r="B38" t="str">
            <v>180mm AP 40 Basecourse (Solid measure)</v>
          </cell>
          <cell r="C38" t="str">
            <v>m3</v>
          </cell>
          <cell r="D38">
            <v>130</v>
          </cell>
          <cell r="E38">
            <v>290</v>
          </cell>
          <cell r="F38">
            <v>37700</v>
          </cell>
        </row>
        <row r="39">
          <cell r="B39" t="str">
            <v>350mm AP 65 Subbase (Solid measure)</v>
          </cell>
          <cell r="C39" t="str">
            <v>m3</v>
          </cell>
          <cell r="D39">
            <v>240</v>
          </cell>
          <cell r="E39">
            <v>170</v>
          </cell>
          <cell r="F39">
            <v>40800</v>
          </cell>
        </row>
        <row r="40">
          <cell r="B40" t="str">
            <v xml:space="preserve">G4 Membrane Seal </v>
          </cell>
          <cell r="C40" t="str">
            <v>m2</v>
          </cell>
          <cell r="D40">
            <v>560</v>
          </cell>
          <cell r="E40">
            <v>17</v>
          </cell>
          <cell r="F40">
            <v>9520</v>
          </cell>
        </row>
        <row r="41">
          <cell r="B41" t="str">
            <v>35mm DG10 Asphalt Surfacing</v>
          </cell>
          <cell r="C41" t="str">
            <v>m2</v>
          </cell>
          <cell r="D41">
            <v>560</v>
          </cell>
          <cell r="E41">
            <v>50</v>
          </cell>
          <cell r="F41">
            <v>28000</v>
          </cell>
        </row>
        <row r="43">
          <cell r="B43" t="str">
            <v>Concrete Kerbing</v>
          </cell>
          <cell r="G43">
            <v>76200</v>
          </cell>
        </row>
        <row r="44">
          <cell r="B44" t="str">
            <v>Construct Kerb and Channel</v>
          </cell>
          <cell r="C44" t="str">
            <v>m</v>
          </cell>
          <cell r="D44">
            <v>285</v>
          </cell>
          <cell r="E44">
            <v>110</v>
          </cell>
          <cell r="F44">
            <v>31350</v>
          </cell>
        </row>
        <row r="45">
          <cell r="B45" t="str">
            <v>Construct nib kerb</v>
          </cell>
          <cell r="C45" t="str">
            <v>m</v>
          </cell>
          <cell r="D45">
            <v>285</v>
          </cell>
          <cell r="E45">
            <v>130</v>
          </cell>
          <cell r="F45">
            <v>37050</v>
          </cell>
        </row>
        <row r="46">
          <cell r="B46" t="str">
            <v>Form Pram Crossing in New kerb</v>
          </cell>
          <cell r="C46" t="str">
            <v>m</v>
          </cell>
          <cell r="D46">
            <v>12</v>
          </cell>
          <cell r="E46">
            <v>150</v>
          </cell>
          <cell r="F46">
            <v>1800</v>
          </cell>
        </row>
        <row r="47">
          <cell r="B47" t="str">
            <v>Form Vehicle Crossing in New kerb</v>
          </cell>
          <cell r="C47" t="str">
            <v>m</v>
          </cell>
          <cell r="D47">
            <v>40</v>
          </cell>
          <cell r="E47">
            <v>150</v>
          </cell>
          <cell r="F47">
            <v>6000</v>
          </cell>
        </row>
        <row r="49">
          <cell r="B49" t="str">
            <v>Footpath Construction</v>
          </cell>
          <cell r="G49">
            <v>48400</v>
          </cell>
        </row>
        <row r="50">
          <cell r="B50" t="str">
            <v>25mm DG7 (NZTA M/10 2014) Asphalt Surfacing</v>
          </cell>
          <cell r="C50" t="str">
            <v>m2</v>
          </cell>
          <cell r="D50">
            <v>420</v>
          </cell>
          <cell r="E50">
            <v>45</v>
          </cell>
          <cell r="F50">
            <v>18900</v>
          </cell>
        </row>
        <row r="51">
          <cell r="B51" t="str">
            <v>100mm AP 40  Basecourse (Solid measure)</v>
          </cell>
          <cell r="C51" t="str">
            <v>m3</v>
          </cell>
          <cell r="D51">
            <v>45</v>
          </cell>
          <cell r="E51">
            <v>270</v>
          </cell>
          <cell r="F51">
            <v>12150</v>
          </cell>
        </row>
        <row r="52">
          <cell r="B52" t="str">
            <v>Lift &amp; Relay Cobblestones on existing Footpath</v>
          </cell>
          <cell r="C52" t="str">
            <v>m2</v>
          </cell>
          <cell r="D52">
            <v>60</v>
          </cell>
          <cell r="E52">
            <v>150</v>
          </cell>
          <cell r="F52">
            <v>9000</v>
          </cell>
        </row>
        <row r="53">
          <cell r="B53" t="str">
            <v>Timber edging with pegs</v>
          </cell>
          <cell r="C53" t="str">
            <v>m</v>
          </cell>
          <cell r="D53">
            <v>260</v>
          </cell>
          <cell r="E53">
            <v>20</v>
          </cell>
          <cell r="F53">
            <v>5200</v>
          </cell>
        </row>
        <row r="54">
          <cell r="B54" t="str">
            <v>Supply &amp; Install TGSI's  (Yellow)</v>
          </cell>
          <cell r="C54" t="str">
            <v>m2</v>
          </cell>
          <cell r="D54">
            <v>4.5</v>
          </cell>
          <cell r="E54">
            <v>700</v>
          </cell>
          <cell r="F54">
            <v>3150</v>
          </cell>
        </row>
        <row r="56">
          <cell r="B56" t="str">
            <v>Pavement Markings &amp; Delineation</v>
          </cell>
          <cell r="G56">
            <v>86050</v>
          </cell>
        </row>
        <row r="57">
          <cell r="B57" t="str">
            <v>Pavement surface painted Red treatment</v>
          </cell>
          <cell r="C57" t="str">
            <v>m2</v>
          </cell>
          <cell r="D57">
            <v>560</v>
          </cell>
          <cell r="E57">
            <v>105</v>
          </cell>
          <cell r="F57">
            <v>58800</v>
          </cell>
        </row>
        <row r="58">
          <cell r="B58" t="str">
            <v>New pavement markings</v>
          </cell>
          <cell r="C58" t="str">
            <v>LS</v>
          </cell>
          <cell r="D58">
            <v>1</v>
          </cell>
          <cell r="E58">
            <v>15000</v>
          </cell>
          <cell r="F58">
            <v>15000</v>
          </cell>
        </row>
        <row r="59">
          <cell r="B59" t="str">
            <v>Remove existing pavement markings</v>
          </cell>
          <cell r="C59" t="str">
            <v>LS</v>
          </cell>
          <cell r="D59">
            <v>1</v>
          </cell>
          <cell r="E59">
            <v>7000</v>
          </cell>
          <cell r="F59">
            <v>7000</v>
          </cell>
        </row>
        <row r="60">
          <cell r="B60" t="str">
            <v>Relocate existing signs</v>
          </cell>
          <cell r="C60" t="str">
            <v>ea</v>
          </cell>
          <cell r="D60">
            <v>3</v>
          </cell>
          <cell r="E60">
            <v>250</v>
          </cell>
          <cell r="F60">
            <v>750</v>
          </cell>
        </row>
        <row r="61">
          <cell r="B61" t="str">
            <v>Install New signs</v>
          </cell>
          <cell r="C61" t="str">
            <v>ea</v>
          </cell>
          <cell r="D61">
            <v>6</v>
          </cell>
          <cell r="E61">
            <v>750</v>
          </cell>
          <cell r="F61">
            <v>4500</v>
          </cell>
        </row>
        <row r="63">
          <cell r="B63" t="str">
            <v>Street Lighting</v>
          </cell>
          <cell r="G63">
            <v>17500</v>
          </cell>
        </row>
        <row r="64">
          <cell r="B64" t="str">
            <v xml:space="preserve">Existing lighting column relocation </v>
          </cell>
          <cell r="C64" t="str">
            <v>ea</v>
          </cell>
          <cell r="D64">
            <v>5</v>
          </cell>
          <cell r="E64">
            <v>3500</v>
          </cell>
          <cell r="F64">
            <v>17500</v>
          </cell>
        </row>
        <row r="66">
          <cell r="B66" t="str">
            <v>Landscaping</v>
          </cell>
          <cell r="G66">
            <v>20000</v>
          </cell>
        </row>
        <row r="67">
          <cell r="B67" t="str">
            <v>Landscaping</v>
          </cell>
          <cell r="C67" t="str">
            <v>LS</v>
          </cell>
          <cell r="D67">
            <v>1</v>
          </cell>
          <cell r="E67">
            <v>20000</v>
          </cell>
          <cell r="F67">
            <v>20000</v>
          </cell>
        </row>
        <row r="69">
          <cell r="B69" t="str">
            <v>Miscellaneous</v>
          </cell>
          <cell r="G69">
            <v>9000</v>
          </cell>
        </row>
        <row r="70">
          <cell r="B70" t="str">
            <v>New Fencing</v>
          </cell>
          <cell r="C70" t="str">
            <v>LS</v>
          </cell>
          <cell r="D70">
            <v>1</v>
          </cell>
          <cell r="E70">
            <v>7000</v>
          </cell>
          <cell r="F70">
            <v>7000</v>
          </cell>
        </row>
        <row r="71">
          <cell r="B71" t="str">
            <v xml:space="preserve">Road construction RAMM information </v>
          </cell>
          <cell r="C71" t="str">
            <v>LS</v>
          </cell>
          <cell r="D71">
            <v>1</v>
          </cell>
          <cell r="E71">
            <v>2000</v>
          </cell>
          <cell r="F71">
            <v>2000</v>
          </cell>
        </row>
        <row r="73">
          <cell r="B73" t="str">
            <v>Total Physical Works</v>
          </cell>
          <cell r="G73">
            <v>672570</v>
          </cell>
        </row>
        <row r="75">
          <cell r="B75" t="str">
            <v>Land Requirement</v>
          </cell>
          <cell r="G75">
            <v>668197.5</v>
          </cell>
        </row>
        <row r="76">
          <cell r="B76" t="str">
            <v>Section 6 TN of Blk XLI Queenstown (Shundi Customs Ltd)</v>
          </cell>
          <cell r="C76" t="str">
            <v>m2</v>
          </cell>
          <cell r="D76">
            <v>131</v>
          </cell>
          <cell r="E76">
            <v>3117</v>
          </cell>
          <cell r="F76">
            <v>408327</v>
          </cell>
        </row>
        <row r="77">
          <cell r="B77" t="str">
            <v>Lot 2 DP 311236 (QLDC)</v>
          </cell>
          <cell r="C77" t="str">
            <v>m2</v>
          </cell>
          <cell r="D77">
            <v>108</v>
          </cell>
          <cell r="E77">
            <v>2056</v>
          </cell>
          <cell r="F77">
            <v>222048</v>
          </cell>
        </row>
        <row r="78">
          <cell r="B78" t="str">
            <v>Land Acquisition Fee</v>
          </cell>
          <cell r="C78" t="str">
            <v>%</v>
          </cell>
          <cell r="D78">
            <v>0.06</v>
          </cell>
          <cell r="E78">
            <v>630375</v>
          </cell>
          <cell r="F78">
            <v>37822.5</v>
          </cell>
        </row>
        <row r="80">
          <cell r="B80" t="str">
            <v>Total Land Acquisition</v>
          </cell>
          <cell r="G80">
            <v>668197.5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810C-F86B-4890-9E6E-EFFCEF4649B3}">
  <sheetPr>
    <pageSetUpPr fitToPage="1"/>
  </sheetPr>
  <dimension ref="A1:R45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0" sqref="G30"/>
    </sheetView>
  </sheetViews>
  <sheetFormatPr defaultRowHeight="15" x14ac:dyDescent="0.25"/>
  <cols>
    <col min="1" max="1" width="44.42578125" bestFit="1" customWidth="1"/>
    <col min="4" max="4" width="9.85546875" bestFit="1" customWidth="1"/>
    <col min="5" max="5" width="12" bestFit="1" customWidth="1"/>
    <col min="6" max="6" width="9.85546875" bestFit="1" customWidth="1"/>
    <col min="7" max="7" width="12" bestFit="1" customWidth="1"/>
    <col min="8" max="8" width="9.28515625" bestFit="1" customWidth="1"/>
    <col min="9" max="9" width="12" bestFit="1" customWidth="1"/>
    <col min="10" max="10" width="9.28515625" bestFit="1" customWidth="1"/>
    <col min="11" max="11" width="12" bestFit="1" customWidth="1"/>
    <col min="12" max="12" width="10.85546875" bestFit="1" customWidth="1"/>
    <col min="13" max="13" width="12" bestFit="1" customWidth="1"/>
    <col min="14" max="14" width="12.85546875" customWidth="1"/>
    <col min="15" max="15" width="12" bestFit="1" customWidth="1"/>
    <col min="16" max="16" width="12.140625" bestFit="1" customWidth="1"/>
    <col min="17" max="17" width="13.28515625" customWidth="1"/>
  </cols>
  <sheetData>
    <row r="1" spans="1:18" ht="15" customHeight="1" x14ac:dyDescent="0.25">
      <c r="A1" s="1"/>
      <c r="B1" s="1" t="s">
        <v>0</v>
      </c>
      <c r="C1" s="1" t="s">
        <v>1</v>
      </c>
      <c r="D1" s="2" t="s">
        <v>2</v>
      </c>
      <c r="E1" s="3"/>
      <c r="F1" s="2" t="s">
        <v>3</v>
      </c>
      <c r="G1" s="4"/>
      <c r="H1" s="2" t="s">
        <v>4</v>
      </c>
      <c r="I1" s="4"/>
      <c r="J1" s="2" t="s">
        <v>5</v>
      </c>
      <c r="K1" s="4"/>
      <c r="L1" s="2" t="s">
        <v>6</v>
      </c>
      <c r="M1" s="4"/>
      <c r="N1" s="5" t="s">
        <v>7</v>
      </c>
      <c r="O1" s="6" t="s">
        <v>8</v>
      </c>
      <c r="P1" s="7" t="s">
        <v>9</v>
      </c>
      <c r="Q1" s="7" t="s">
        <v>10</v>
      </c>
      <c r="R1" s="8"/>
    </row>
    <row r="2" spans="1:18" x14ac:dyDescent="0.25">
      <c r="A2" s="9"/>
      <c r="B2" s="9"/>
      <c r="C2" s="9"/>
      <c r="D2" s="10" t="s">
        <v>11</v>
      </c>
      <c r="E2" s="11" t="s">
        <v>12</v>
      </c>
      <c r="F2" s="10" t="s">
        <v>11</v>
      </c>
      <c r="G2" s="62" t="s">
        <v>12</v>
      </c>
      <c r="H2" s="10" t="s">
        <v>11</v>
      </c>
      <c r="I2" s="62" t="s">
        <v>12</v>
      </c>
      <c r="J2" s="63" t="s">
        <v>11</v>
      </c>
      <c r="K2" s="62" t="s">
        <v>12</v>
      </c>
      <c r="L2" s="10" t="s">
        <v>11</v>
      </c>
      <c r="M2" s="62" t="s">
        <v>12</v>
      </c>
      <c r="N2" s="12"/>
      <c r="O2" s="13"/>
      <c r="P2" s="14"/>
      <c r="Q2" s="14"/>
      <c r="R2" s="8"/>
    </row>
    <row r="3" spans="1:18" s="21" customFormat="1" x14ac:dyDescent="0.25">
      <c r="A3" s="15" t="s">
        <v>13</v>
      </c>
      <c r="B3" s="15"/>
      <c r="C3" s="15"/>
      <c r="D3" s="16"/>
      <c r="E3" s="17"/>
      <c r="F3" s="16" t="s">
        <v>14</v>
      </c>
      <c r="G3" s="18" t="s">
        <v>14</v>
      </c>
      <c r="H3" s="16" t="s">
        <v>14</v>
      </c>
      <c r="I3" s="18" t="s">
        <v>14</v>
      </c>
      <c r="J3" s="16" t="s">
        <v>14</v>
      </c>
      <c r="K3" s="18" t="s">
        <v>14</v>
      </c>
      <c r="L3" s="16" t="s">
        <v>14</v>
      </c>
      <c r="M3" s="18" t="s">
        <v>14</v>
      </c>
      <c r="N3" s="19" t="s">
        <v>14</v>
      </c>
      <c r="O3" s="19" t="s">
        <v>14</v>
      </c>
      <c r="P3" s="16" t="s">
        <v>14</v>
      </c>
      <c r="Q3" s="16" t="s">
        <v>14</v>
      </c>
      <c r="R3" s="20"/>
    </row>
    <row r="4" spans="1:18" x14ac:dyDescent="0.25">
      <c r="A4" s="9" t="s">
        <v>15</v>
      </c>
      <c r="B4" s="9" t="s">
        <v>16</v>
      </c>
      <c r="C4" s="22">
        <v>1</v>
      </c>
      <c r="D4" s="23">
        <v>2615000</v>
      </c>
      <c r="E4" s="24">
        <v>653750</v>
      </c>
      <c r="F4" s="23">
        <v>0</v>
      </c>
      <c r="G4" s="25">
        <v>0</v>
      </c>
      <c r="H4" s="26">
        <v>736000</v>
      </c>
      <c r="I4" s="25">
        <v>147000</v>
      </c>
      <c r="J4" s="23">
        <v>720000</v>
      </c>
      <c r="K4" s="25">
        <v>144000</v>
      </c>
      <c r="L4" s="23">
        <v>11162765</v>
      </c>
      <c r="M4" s="25">
        <v>2232600</v>
      </c>
      <c r="N4" s="27">
        <f>D4+E4+F4+G4+H4+I4+J4+K4+L4+M4</f>
        <v>18411115</v>
      </c>
      <c r="O4" s="28">
        <f>N4</f>
        <v>18411115</v>
      </c>
      <c r="P4" s="29">
        <v>4137425</v>
      </c>
      <c r="Q4" s="23">
        <f>N4+P4</f>
        <v>22548540</v>
      </c>
      <c r="R4" s="8"/>
    </row>
    <row r="5" spans="1:18" x14ac:dyDescent="0.25">
      <c r="A5" s="9" t="s">
        <v>17</v>
      </c>
      <c r="B5" s="9" t="s">
        <v>18</v>
      </c>
      <c r="C5" s="22">
        <v>1</v>
      </c>
      <c r="D5" s="23">
        <v>4157550</v>
      </c>
      <c r="E5" s="24">
        <v>1039387.5</v>
      </c>
      <c r="F5" s="23">
        <v>0</v>
      </c>
      <c r="G5" s="25">
        <v>0</v>
      </c>
      <c r="H5" s="30">
        <v>541000</v>
      </c>
      <c r="I5" s="25">
        <v>108000</v>
      </c>
      <c r="J5" s="23">
        <v>499000</v>
      </c>
      <c r="K5" s="25">
        <v>100000</v>
      </c>
      <c r="L5" s="23">
        <v>8320160</v>
      </c>
      <c r="M5" s="25">
        <v>1664000</v>
      </c>
      <c r="N5" s="27">
        <f>D5+E5+F5+G5+H5+I5+J5+K5+L5+M5</f>
        <v>16429097.5</v>
      </c>
      <c r="O5" s="28">
        <f>O4+N5</f>
        <v>34840212.5</v>
      </c>
      <c r="P5" s="29">
        <v>3899081.25</v>
      </c>
      <c r="Q5" s="23">
        <f>N5+P5</f>
        <v>20328178.75</v>
      </c>
      <c r="R5" s="8"/>
    </row>
    <row r="6" spans="1:18" x14ac:dyDescent="0.25">
      <c r="A6" s="9" t="s">
        <v>19</v>
      </c>
      <c r="B6" s="9" t="s">
        <v>20</v>
      </c>
      <c r="C6" s="22">
        <v>1</v>
      </c>
      <c r="D6" s="23">
        <v>0</v>
      </c>
      <c r="E6" s="24">
        <v>0</v>
      </c>
      <c r="F6" s="23">
        <v>0</v>
      </c>
      <c r="G6" s="25">
        <v>0</v>
      </c>
      <c r="H6" s="30">
        <v>204000</v>
      </c>
      <c r="I6" s="25">
        <v>41000</v>
      </c>
      <c r="J6" s="23">
        <v>189000</v>
      </c>
      <c r="K6" s="25">
        <v>38000</v>
      </c>
      <c r="L6" s="23">
        <v>3143410</v>
      </c>
      <c r="M6" s="25">
        <v>668000</v>
      </c>
      <c r="N6" s="27">
        <f>D6+E6+F6+G6+H6+I6+J6+K6+L6+M6</f>
        <v>4283410</v>
      </c>
      <c r="O6" s="28">
        <f>O5+N6</f>
        <v>39123622.5</v>
      </c>
      <c r="P6" s="29">
        <v>917000</v>
      </c>
      <c r="Q6" s="23">
        <f>N6+P6</f>
        <v>5200410</v>
      </c>
      <c r="R6" s="8"/>
    </row>
    <row r="7" spans="1:18" x14ac:dyDescent="0.25">
      <c r="A7" s="9" t="s">
        <v>21</v>
      </c>
      <c r="B7" s="9" t="s">
        <v>22</v>
      </c>
      <c r="C7" s="22">
        <v>2</v>
      </c>
      <c r="D7" s="23">
        <v>971400</v>
      </c>
      <c r="E7" s="24">
        <v>242850</v>
      </c>
      <c r="F7" s="23">
        <v>2156250</v>
      </c>
      <c r="G7" s="25">
        <v>656000</v>
      </c>
      <c r="H7" s="30">
        <v>324000</v>
      </c>
      <c r="I7" s="25">
        <v>65000</v>
      </c>
      <c r="J7" s="23">
        <v>340000</v>
      </c>
      <c r="K7" s="25">
        <v>68000</v>
      </c>
      <c r="L7" s="23">
        <v>7159800</v>
      </c>
      <c r="M7" s="25">
        <v>772000</v>
      </c>
      <c r="N7" s="27">
        <f>D7+E7+F7+G7+H7+I7+J7+K7+L7+M7</f>
        <v>12755300</v>
      </c>
      <c r="O7" s="28">
        <f>O6+N7</f>
        <v>51878922.5</v>
      </c>
      <c r="P7" s="29">
        <v>1739275</v>
      </c>
      <c r="Q7" s="23">
        <f>N7+P7</f>
        <v>14494575</v>
      </c>
      <c r="R7" s="8"/>
    </row>
    <row r="8" spans="1:18" x14ac:dyDescent="0.25">
      <c r="A8" s="9" t="s">
        <v>23</v>
      </c>
      <c r="B8" s="9" t="s">
        <v>24</v>
      </c>
      <c r="C8" s="22">
        <v>2</v>
      </c>
      <c r="D8" s="23">
        <v>0</v>
      </c>
      <c r="E8" s="24">
        <v>0</v>
      </c>
      <c r="F8" s="23">
        <v>0</v>
      </c>
      <c r="G8" s="25">
        <v>0</v>
      </c>
      <c r="H8" s="30">
        <v>37000</v>
      </c>
      <c r="I8" s="25">
        <v>7000</v>
      </c>
      <c r="J8" s="23">
        <v>34000</v>
      </c>
      <c r="K8" s="25">
        <v>7000</v>
      </c>
      <c r="L8" s="23">
        <v>564770</v>
      </c>
      <c r="M8" s="25">
        <v>115000</v>
      </c>
      <c r="N8" s="27">
        <f>D8+E8+F8+G8+H8+I8+J8+K8+L8+M8</f>
        <v>764770</v>
      </c>
      <c r="O8" s="28">
        <f>O7+N8</f>
        <v>52643692.5</v>
      </c>
      <c r="P8" s="29">
        <v>159000</v>
      </c>
      <c r="Q8" s="23">
        <f>N8+P8</f>
        <v>923770</v>
      </c>
      <c r="R8" s="8"/>
    </row>
    <row r="9" spans="1:18" x14ac:dyDescent="0.25">
      <c r="A9" s="9" t="s">
        <v>25</v>
      </c>
      <c r="B9" s="9" t="s">
        <v>26</v>
      </c>
      <c r="C9" s="22">
        <v>2</v>
      </c>
      <c r="D9" s="23">
        <v>1341000</v>
      </c>
      <c r="E9" s="24">
        <v>335250</v>
      </c>
      <c r="F9" s="23">
        <v>0</v>
      </c>
      <c r="G9" s="25">
        <v>0</v>
      </c>
      <c r="H9" s="30">
        <v>72000</v>
      </c>
      <c r="I9" s="25">
        <v>14000</v>
      </c>
      <c r="J9" s="23">
        <v>66000</v>
      </c>
      <c r="K9" s="25">
        <v>13000</v>
      </c>
      <c r="L9" s="23">
        <v>1107820</v>
      </c>
      <c r="M9" s="25">
        <v>263000</v>
      </c>
      <c r="N9" s="27">
        <f>D9+E9+F9+G9+H9+I9+J9+K9+L9+M9</f>
        <v>3212070</v>
      </c>
      <c r="O9" s="28">
        <f>O8+N9</f>
        <v>55855762.5</v>
      </c>
      <c r="P9" s="29">
        <v>816875</v>
      </c>
      <c r="Q9" s="23">
        <f>N9+P9</f>
        <v>4028945</v>
      </c>
      <c r="R9" s="8"/>
    </row>
    <row r="10" spans="1:18" x14ac:dyDescent="0.25">
      <c r="A10" s="9" t="s">
        <v>27</v>
      </c>
      <c r="B10" s="9" t="s">
        <v>28</v>
      </c>
      <c r="C10" s="22">
        <v>2</v>
      </c>
      <c r="D10" s="23">
        <v>0</v>
      </c>
      <c r="E10" s="24">
        <v>0</v>
      </c>
      <c r="F10" s="8">
        <v>0</v>
      </c>
      <c r="G10" s="31">
        <v>0</v>
      </c>
      <c r="H10" s="26">
        <v>127000</v>
      </c>
      <c r="I10" s="25">
        <v>25000</v>
      </c>
      <c r="J10" s="23">
        <v>117000</v>
      </c>
      <c r="K10" s="25">
        <v>23000</v>
      </c>
      <c r="L10" s="23">
        <v>1956160</v>
      </c>
      <c r="M10" s="25">
        <v>419000</v>
      </c>
      <c r="N10" s="27">
        <f>D10+E10+F10+G10+H10+I10+J10+K10+L10+M10</f>
        <v>2667160</v>
      </c>
      <c r="O10" s="28">
        <f>O9+N10</f>
        <v>58522922.5</v>
      </c>
      <c r="P10" s="29">
        <v>551000</v>
      </c>
      <c r="Q10" s="23">
        <f>N10+P10</f>
        <v>3218160</v>
      </c>
      <c r="R10" s="8"/>
    </row>
    <row r="11" spans="1:18" x14ac:dyDescent="0.25">
      <c r="A11" s="9" t="s">
        <v>29</v>
      </c>
      <c r="B11" s="9" t="s">
        <v>30</v>
      </c>
      <c r="C11" s="22">
        <v>2</v>
      </c>
      <c r="D11" s="23">
        <v>0</v>
      </c>
      <c r="E11" s="24">
        <v>0</v>
      </c>
      <c r="F11" s="23">
        <v>0</v>
      </c>
      <c r="G11" s="25">
        <v>0</v>
      </c>
      <c r="H11" s="26">
        <v>138000</v>
      </c>
      <c r="I11" s="25">
        <v>28000</v>
      </c>
      <c r="J11" s="23">
        <v>127000</v>
      </c>
      <c r="K11" s="25">
        <v>25000</v>
      </c>
      <c r="L11" s="23">
        <v>2120970</v>
      </c>
      <c r="M11" s="25">
        <v>439000</v>
      </c>
      <c r="N11" s="27">
        <f>D11+E11+F11+G11+H11+I11+J11+K11+L11+M11</f>
        <v>2877970</v>
      </c>
      <c r="O11" s="28">
        <f>O10+N11</f>
        <v>61400892.5</v>
      </c>
      <c r="P11" s="29">
        <v>869000</v>
      </c>
      <c r="Q11" s="23">
        <f>N11+P11</f>
        <v>3746970</v>
      </c>
      <c r="R11" s="8"/>
    </row>
    <row r="12" spans="1:18" x14ac:dyDescent="0.25">
      <c r="A12" s="9" t="s">
        <v>31</v>
      </c>
      <c r="B12" s="9" t="s">
        <v>32</v>
      </c>
      <c r="C12" s="22">
        <v>3</v>
      </c>
      <c r="D12" s="32">
        <v>0</v>
      </c>
      <c r="E12" s="33">
        <v>0</v>
      </c>
      <c r="F12" s="23">
        <v>0</v>
      </c>
      <c r="G12" s="25">
        <v>0</v>
      </c>
      <c r="H12" s="26">
        <v>66000</v>
      </c>
      <c r="I12" s="25">
        <v>13000</v>
      </c>
      <c r="J12" s="23">
        <v>61000</v>
      </c>
      <c r="K12" s="25">
        <v>12000</v>
      </c>
      <c r="L12" s="23">
        <v>1016300</v>
      </c>
      <c r="M12" s="25">
        <v>203260</v>
      </c>
      <c r="N12" s="27">
        <f>D12+E12+F12+G12+H12+I12+J12+K12+L12+M12</f>
        <v>1371560</v>
      </c>
      <c r="O12" s="28">
        <f>O11+N12</f>
        <v>62772452.5</v>
      </c>
      <c r="P12" s="29">
        <v>288000</v>
      </c>
      <c r="Q12" s="23">
        <f>N12+P12</f>
        <v>1659560</v>
      </c>
      <c r="R12" s="8"/>
    </row>
    <row r="13" spans="1:18" x14ac:dyDescent="0.25">
      <c r="A13" s="9" t="s">
        <v>33</v>
      </c>
      <c r="B13" s="9" t="s">
        <v>34</v>
      </c>
      <c r="C13" s="22">
        <v>3</v>
      </c>
      <c r="D13" s="23">
        <v>0</v>
      </c>
      <c r="E13" s="24">
        <v>0</v>
      </c>
      <c r="F13" s="23">
        <v>0</v>
      </c>
      <c r="G13" s="25">
        <v>0</v>
      </c>
      <c r="H13" s="30">
        <v>82000</v>
      </c>
      <c r="I13" s="25">
        <v>16000</v>
      </c>
      <c r="J13" s="23">
        <v>76000</v>
      </c>
      <c r="K13" s="25">
        <v>15000</v>
      </c>
      <c r="L13" s="23">
        <v>1266710</v>
      </c>
      <c r="M13" s="25">
        <v>262000</v>
      </c>
      <c r="N13" s="27">
        <f>D13+E13+F13+G13+H13+I13+J13+K13+L13+M13</f>
        <v>1717710</v>
      </c>
      <c r="O13" s="28">
        <f>O12+N13</f>
        <v>64490162.5</v>
      </c>
      <c r="P13" s="29">
        <v>357000</v>
      </c>
      <c r="Q13" s="23">
        <f>N13+P13</f>
        <v>2074710</v>
      </c>
      <c r="R13" s="8"/>
    </row>
    <row r="14" spans="1:18" x14ac:dyDescent="0.25">
      <c r="A14" s="9"/>
      <c r="B14" s="9"/>
      <c r="C14" s="22"/>
      <c r="D14" s="23"/>
      <c r="E14" s="24"/>
      <c r="F14" s="23"/>
      <c r="G14" s="25"/>
      <c r="H14" s="23"/>
      <c r="I14" s="31"/>
      <c r="J14" s="8"/>
      <c r="K14" s="31"/>
      <c r="L14" s="8"/>
      <c r="M14" s="31"/>
      <c r="N14" s="35"/>
      <c r="O14" s="36"/>
      <c r="P14" s="8"/>
      <c r="Q14" s="8"/>
      <c r="R14" s="8"/>
    </row>
    <row r="15" spans="1:18" s="21" customFormat="1" x14ac:dyDescent="0.25">
      <c r="A15" s="37" t="s">
        <v>35</v>
      </c>
      <c r="B15" s="15"/>
      <c r="C15" s="15"/>
      <c r="D15" s="20"/>
      <c r="E15" s="38">
        <v>11356187.5</v>
      </c>
      <c r="F15" s="20"/>
      <c r="G15" s="40">
        <f>SUM(F4:F13,G4:G13)</f>
        <v>2812250</v>
      </c>
      <c r="H15" s="20"/>
      <c r="I15" s="40">
        <f>SUM(H4:H13,I4:I13)</f>
        <v>2791000</v>
      </c>
      <c r="J15" s="20"/>
      <c r="K15" s="40">
        <f>SUM(J4:J13,K4:K13)</f>
        <v>2674000</v>
      </c>
      <c r="L15" s="41"/>
      <c r="M15" s="40">
        <f>SUM(L4:L13,M4:M13)</f>
        <v>44856725</v>
      </c>
      <c r="N15" s="42">
        <f>SUM(N4:N13)</f>
        <v>64490162.5</v>
      </c>
      <c r="O15" s="43"/>
      <c r="P15" s="20"/>
      <c r="Q15" s="41">
        <f t="shared" ref="Q15" si="0">SUM(Q4:Q13)</f>
        <v>78223818.75</v>
      </c>
      <c r="R15" s="20"/>
    </row>
    <row r="16" spans="1:18" s="50" customFormat="1" x14ac:dyDescent="0.25">
      <c r="A16" s="45"/>
      <c r="B16" s="45"/>
      <c r="C16" s="45"/>
      <c r="D16" s="46"/>
      <c r="E16" s="47"/>
      <c r="F16" s="46"/>
      <c r="G16" s="48"/>
      <c r="H16" s="46"/>
      <c r="I16" s="48"/>
      <c r="J16" s="46"/>
      <c r="K16" s="48"/>
      <c r="L16" s="30"/>
      <c r="M16" s="48"/>
      <c r="N16" s="27"/>
      <c r="O16" s="49"/>
      <c r="P16" s="46"/>
      <c r="Q16" s="30"/>
      <c r="R16" s="46"/>
    </row>
    <row r="17" spans="1:18" s="21" customFormat="1" x14ac:dyDescent="0.25">
      <c r="A17" s="15" t="s">
        <v>36</v>
      </c>
      <c r="B17" s="15"/>
      <c r="C17" s="15"/>
      <c r="D17" s="20"/>
      <c r="E17" s="44"/>
      <c r="F17" s="20"/>
      <c r="G17" s="39"/>
      <c r="H17" s="20"/>
      <c r="I17" s="39"/>
      <c r="J17" s="20"/>
      <c r="K17" s="39"/>
      <c r="L17" s="20"/>
      <c r="M17" s="39"/>
      <c r="N17" s="43"/>
      <c r="O17" s="43"/>
      <c r="P17" s="20"/>
      <c r="Q17" s="20"/>
      <c r="R17" s="20"/>
    </row>
    <row r="18" spans="1:18" x14ac:dyDescent="0.25">
      <c r="A18" s="9" t="s">
        <v>37</v>
      </c>
      <c r="B18" s="9" t="s">
        <v>38</v>
      </c>
      <c r="C18" s="22">
        <v>1</v>
      </c>
      <c r="D18" s="23">
        <v>0</v>
      </c>
      <c r="E18" s="24">
        <v>0</v>
      </c>
      <c r="F18" s="8">
        <v>0</v>
      </c>
      <c r="G18" s="31">
        <v>0</v>
      </c>
      <c r="H18" s="23">
        <v>40146.511559800005</v>
      </c>
      <c r="I18" s="25">
        <v>10036.627889950001</v>
      </c>
      <c r="J18" s="23">
        <v>42878.599303000003</v>
      </c>
      <c r="K18" s="25">
        <v>10719.649825750001</v>
      </c>
      <c r="L18" s="23">
        <v>758913.26199999999</v>
      </c>
      <c r="M18" s="25">
        <v>305182.27859999996</v>
      </c>
      <c r="N18" s="27">
        <f>D18+E18+F18+G18+H18+I18+J18+K18+L18+M18</f>
        <v>1167876.9291785001</v>
      </c>
      <c r="O18" s="28">
        <f>N18</f>
        <v>1167876.9291785001</v>
      </c>
      <c r="P18" s="23">
        <v>236956.34875884</v>
      </c>
      <c r="Q18" s="23">
        <f>N18+P18</f>
        <v>1404833.2779373401</v>
      </c>
      <c r="R18" s="8"/>
    </row>
    <row r="19" spans="1:18" x14ac:dyDescent="0.25">
      <c r="A19" s="9" t="s">
        <v>39</v>
      </c>
      <c r="B19" s="9" t="s">
        <v>40</v>
      </c>
      <c r="C19" s="22">
        <v>1</v>
      </c>
      <c r="D19" s="23">
        <v>0</v>
      </c>
      <c r="E19" s="24">
        <v>0</v>
      </c>
      <c r="F19" s="8">
        <v>0</v>
      </c>
      <c r="G19" s="31">
        <v>0</v>
      </c>
      <c r="H19" s="23">
        <v>25361.450779000003</v>
      </c>
      <c r="I19" s="25">
        <v>12680.725389500001</v>
      </c>
      <c r="J19" s="23">
        <v>27087.371815000002</v>
      </c>
      <c r="K19" s="25">
        <v>13543.685907500001</v>
      </c>
      <c r="L19" s="23">
        <v>479422.51</v>
      </c>
      <c r="M19" s="25">
        <v>198120.753</v>
      </c>
      <c r="N19" s="27">
        <f>D19+E19+F19+G19+H19+I19+J19+K19+L19+M19</f>
        <v>756216.49689100008</v>
      </c>
      <c r="O19" s="28">
        <f>O18+N19</f>
        <v>1924093.4260695002</v>
      </c>
      <c r="P19" s="23">
        <v>242163.7742782</v>
      </c>
      <c r="Q19" s="23">
        <f>N19+P19</f>
        <v>998380.27116920007</v>
      </c>
      <c r="R19" s="8"/>
    </row>
    <row r="20" spans="1:18" x14ac:dyDescent="0.25">
      <c r="A20" s="9" t="s">
        <v>41</v>
      </c>
      <c r="B20" s="9" t="s">
        <v>42</v>
      </c>
      <c r="C20" s="22">
        <v>2</v>
      </c>
      <c r="D20" s="23">
        <v>0</v>
      </c>
      <c r="E20" s="24">
        <v>0</v>
      </c>
      <c r="F20" s="8">
        <v>0</v>
      </c>
      <c r="G20" s="31">
        <v>0</v>
      </c>
      <c r="H20" s="23">
        <v>38506.513589000002</v>
      </c>
      <c r="I20" s="25">
        <v>9626.6283972500005</v>
      </c>
      <c r="J20" s="23">
        <v>41126.994665000006</v>
      </c>
      <c r="K20" s="25">
        <v>10281.748666250001</v>
      </c>
      <c r="L20" s="23">
        <v>727911.41</v>
      </c>
      <c r="M20" s="25">
        <v>271462.42300000001</v>
      </c>
      <c r="N20" s="27">
        <f>D20+E20+F20+G20+H20+I20+J20+K20+L20+M20</f>
        <v>1098915.7183175001</v>
      </c>
      <c r="O20" s="28">
        <f>O19+N20</f>
        <v>3023009.1443870002</v>
      </c>
      <c r="P20" s="23">
        <v>208430.65497620002</v>
      </c>
      <c r="Q20" s="23">
        <f>N20+P20</f>
        <v>1307346.3732937002</v>
      </c>
      <c r="R20" s="8"/>
    </row>
    <row r="21" spans="1:18" x14ac:dyDescent="0.25">
      <c r="A21" s="9" t="s">
        <v>43</v>
      </c>
      <c r="B21" s="9" t="s">
        <v>44</v>
      </c>
      <c r="C21" s="22">
        <v>2</v>
      </c>
      <c r="D21" s="23">
        <v>0</v>
      </c>
      <c r="E21" s="24">
        <v>0</v>
      </c>
      <c r="F21" s="8">
        <v>0</v>
      </c>
      <c r="G21" s="31">
        <v>0</v>
      </c>
      <c r="H21" s="23">
        <v>62013.829948000006</v>
      </c>
      <c r="I21" s="25">
        <v>15503.457487000001</v>
      </c>
      <c r="J21" s="23">
        <v>66234.052780000013</v>
      </c>
      <c r="K21" s="25">
        <v>16558.513195000003</v>
      </c>
      <c r="L21" s="23">
        <v>1172284.1200000001</v>
      </c>
      <c r="M21" s="25">
        <v>466493.23600000003</v>
      </c>
      <c r="N21" s="27">
        <f>D21+E21+F21+G21+H21+I21+J21+K21+L21+M21</f>
        <v>1799087.2094100001</v>
      </c>
      <c r="O21" s="28">
        <f>O20+N21</f>
        <v>4822096.3537969999</v>
      </c>
      <c r="P21" s="23">
        <v>360247.39481840003</v>
      </c>
      <c r="Q21" s="23">
        <f>N21+P21</f>
        <v>2159334.6042284002</v>
      </c>
      <c r="R21" s="8"/>
    </row>
    <row r="22" spans="1:18" x14ac:dyDescent="0.25">
      <c r="A22" s="9" t="s">
        <v>45</v>
      </c>
      <c r="B22" s="9" t="s">
        <v>46</v>
      </c>
      <c r="C22" s="22">
        <v>2</v>
      </c>
      <c r="D22" s="23">
        <v>0</v>
      </c>
      <c r="E22" s="24">
        <v>0</v>
      </c>
      <c r="F22" s="8">
        <v>0</v>
      </c>
      <c r="G22" s="31">
        <v>0</v>
      </c>
      <c r="H22" s="23">
        <v>57160.257989750004</v>
      </c>
      <c r="I22" s="25">
        <v>14290.064497437501</v>
      </c>
      <c r="J22" s="23">
        <v>61050.181028750005</v>
      </c>
      <c r="K22" s="25">
        <v>15262.545257187501</v>
      </c>
      <c r="L22" s="23">
        <v>1080534.1775</v>
      </c>
      <c r="M22" s="25">
        <v>387780.25325000001</v>
      </c>
      <c r="N22" s="27">
        <f>D22+E22+F22+G22+H22+I22+J22+K22+L22+M22</f>
        <v>1616077.4795231251</v>
      </c>
      <c r="O22" s="28">
        <f>O21+N22</f>
        <v>6438173.833320125</v>
      </c>
      <c r="P22" s="23">
        <v>321501.67608055001</v>
      </c>
      <c r="Q22" s="23">
        <f>N22+P22</f>
        <v>1937579.1556036752</v>
      </c>
      <c r="R22" s="8"/>
    </row>
    <row r="23" spans="1:18" x14ac:dyDescent="0.25">
      <c r="A23" s="9" t="s">
        <v>47</v>
      </c>
      <c r="B23" s="9"/>
      <c r="C23" s="22">
        <v>2</v>
      </c>
      <c r="D23" s="23">
        <v>0</v>
      </c>
      <c r="E23" s="24">
        <v>0</v>
      </c>
      <c r="F23" s="8">
        <v>0</v>
      </c>
      <c r="G23" s="31">
        <v>0</v>
      </c>
      <c r="H23" s="23">
        <v>23229.464134500002</v>
      </c>
      <c r="I23" s="25">
        <v>11614.732067250001</v>
      </c>
      <c r="J23" s="23">
        <v>24810.297232500001</v>
      </c>
      <c r="K23" s="25">
        <v>6202.5743081250002</v>
      </c>
      <c r="L23" s="23">
        <v>439120.30499999999</v>
      </c>
      <c r="M23" s="25">
        <v>175916.84150000001</v>
      </c>
      <c r="N23" s="27">
        <f>D23+E23+F23+G23+H23+I23+J23+K23+L23+M23</f>
        <v>680894.21424237499</v>
      </c>
      <c r="O23" s="28">
        <f>O22+N23</f>
        <v>7119068.0475625005</v>
      </c>
      <c r="P23" s="23">
        <v>128242.00466010001</v>
      </c>
      <c r="Q23" s="23">
        <f>N23+P23</f>
        <v>809136.21890247497</v>
      </c>
      <c r="R23" s="8"/>
    </row>
    <row r="24" spans="1:18" x14ac:dyDescent="0.25">
      <c r="A24" s="9" t="s">
        <v>48</v>
      </c>
      <c r="B24" s="9" t="s">
        <v>49</v>
      </c>
      <c r="C24" s="22">
        <v>2</v>
      </c>
      <c r="D24" s="23">
        <v>0</v>
      </c>
      <c r="E24" s="24">
        <v>0</v>
      </c>
      <c r="F24" s="8">
        <v>0</v>
      </c>
      <c r="G24" s="31">
        <v>0</v>
      </c>
      <c r="H24" s="23">
        <v>28475.967903000004</v>
      </c>
      <c r="I24" s="25">
        <v>7118.9919757500011</v>
      </c>
      <c r="J24" s="23">
        <v>30413.840955000003</v>
      </c>
      <c r="K24" s="25">
        <v>7603.4602387500008</v>
      </c>
      <c r="L24" s="23">
        <v>538298.07000000007</v>
      </c>
      <c r="M24" s="25">
        <v>190342.421</v>
      </c>
      <c r="N24" s="27">
        <f>D24+E24+F24+G24+H24+I24+J24+K24+L24+M24</f>
        <v>802252.75207250006</v>
      </c>
      <c r="O24" s="28">
        <f>O23+N24</f>
        <v>7921320.7996350005</v>
      </c>
      <c r="P24" s="23">
        <v>251189.16015740001</v>
      </c>
      <c r="Q24" s="23">
        <f>N24+P24</f>
        <v>1053441.9122299</v>
      </c>
      <c r="R24" s="8"/>
    </row>
    <row r="25" spans="1:18" x14ac:dyDescent="0.25">
      <c r="A25" s="9" t="s">
        <v>50</v>
      </c>
      <c r="B25" s="9" t="s">
        <v>51</v>
      </c>
      <c r="C25" s="22">
        <v>2</v>
      </c>
      <c r="D25" s="23">
        <v>0</v>
      </c>
      <c r="E25" s="24">
        <v>0</v>
      </c>
      <c r="F25" s="8">
        <v>0</v>
      </c>
      <c r="G25" s="31">
        <v>0</v>
      </c>
      <c r="H25" s="23">
        <v>54787.126695250001</v>
      </c>
      <c r="I25" s="25">
        <v>13696.7816738125</v>
      </c>
      <c r="J25" s="23">
        <v>58515.551196250002</v>
      </c>
      <c r="K25" s="25">
        <v>14628.887799062501</v>
      </c>
      <c r="L25" s="23">
        <v>1035673.4725</v>
      </c>
      <c r="M25" s="25">
        <v>391990.79174999997</v>
      </c>
      <c r="N25" s="27">
        <f>D25+E25+F25+G25+H25+I25+J25+K25+L25+M25</f>
        <v>1569292.6116143749</v>
      </c>
      <c r="O25" s="28">
        <f>O24+N25</f>
        <v>9490613.411249375</v>
      </c>
      <c r="P25" s="23">
        <v>304827.42149245006</v>
      </c>
      <c r="Q25" s="23">
        <f>N25+P25</f>
        <v>1874120.0331068248</v>
      </c>
      <c r="R25" s="8"/>
    </row>
    <row r="26" spans="1:18" x14ac:dyDescent="0.25">
      <c r="A26" s="9" t="s">
        <v>52</v>
      </c>
      <c r="B26" s="9" t="s">
        <v>53</v>
      </c>
      <c r="C26" s="22">
        <v>2</v>
      </c>
      <c r="D26" s="23">
        <v>0</v>
      </c>
      <c r="E26" s="24">
        <v>0</v>
      </c>
      <c r="F26" s="8">
        <v>0</v>
      </c>
      <c r="G26" s="31">
        <v>0</v>
      </c>
      <c r="H26" s="23">
        <v>20465.142630000002</v>
      </c>
      <c r="I26" s="25">
        <v>10232.571315000001</v>
      </c>
      <c r="J26" s="23">
        <v>21857.85555</v>
      </c>
      <c r="K26" s="25">
        <v>10928.927775</v>
      </c>
      <c r="L26" s="23">
        <v>386864.7</v>
      </c>
      <c r="M26" s="25">
        <v>144447.41</v>
      </c>
      <c r="N26" s="27">
        <f>D26+E26+F26+G26+H26+I26+J26+K26+L26+M26</f>
        <v>594796.60727000004</v>
      </c>
      <c r="O26" s="28">
        <f>O25+N26</f>
        <v>10085410.018519375</v>
      </c>
      <c r="P26" s="23">
        <v>116510.074454</v>
      </c>
      <c r="Q26" s="23">
        <f>N26+P26</f>
        <v>711306.68172400002</v>
      </c>
      <c r="R26" s="8"/>
    </row>
    <row r="27" spans="1:18" x14ac:dyDescent="0.25">
      <c r="A27" s="9" t="s">
        <v>54</v>
      </c>
      <c r="B27" s="9" t="s">
        <v>55</v>
      </c>
      <c r="C27" s="22">
        <v>2</v>
      </c>
      <c r="D27" s="23">
        <v>0</v>
      </c>
      <c r="E27" s="24">
        <v>0</v>
      </c>
      <c r="F27" s="8">
        <v>0</v>
      </c>
      <c r="G27" s="31">
        <v>0</v>
      </c>
      <c r="H27" s="23">
        <v>40065.111843500003</v>
      </c>
      <c r="I27" s="25">
        <v>10016.277960875001</v>
      </c>
      <c r="J27" s="23">
        <v>42791.660097500004</v>
      </c>
      <c r="K27" s="25">
        <v>10697.915024375001</v>
      </c>
      <c r="L27" s="23">
        <v>757374.51500000001</v>
      </c>
      <c r="M27" s="25">
        <v>277827.35450000002</v>
      </c>
      <c r="N27" s="27">
        <f>D27+E27+F27+G27+H27+I27+J27+K27+L27+M27</f>
        <v>1138772.8344262501</v>
      </c>
      <c r="O27" s="28">
        <f>O26+N27</f>
        <v>11224182.852945626</v>
      </c>
      <c r="P27" s="23">
        <v>226854.4103323</v>
      </c>
      <c r="Q27" s="23">
        <f>N27+P27</f>
        <v>1365627.2447585501</v>
      </c>
      <c r="R27" s="8"/>
    </row>
    <row r="28" spans="1:18" x14ac:dyDescent="0.25">
      <c r="A28" s="9" t="s">
        <v>56</v>
      </c>
      <c r="B28" s="9" t="s">
        <v>57</v>
      </c>
      <c r="C28" s="22">
        <v>2</v>
      </c>
      <c r="D28" s="23">
        <v>0</v>
      </c>
      <c r="E28" s="24">
        <v>0</v>
      </c>
      <c r="F28" s="8">
        <v>0</v>
      </c>
      <c r="G28" s="31">
        <v>0</v>
      </c>
      <c r="H28" s="23">
        <v>29071.863127000001</v>
      </c>
      <c r="I28" s="25">
        <v>8721.5589380999991</v>
      </c>
      <c r="J28" s="23">
        <v>31050.288595000002</v>
      </c>
      <c r="K28" s="25">
        <v>7762.5721487500005</v>
      </c>
      <c r="L28" s="23">
        <v>549562.63</v>
      </c>
      <c r="M28" s="25">
        <v>193721.78899999999</v>
      </c>
      <c r="N28" s="27">
        <f>D28+E28+F28+G28+H28+I28+J28+K28+L28+M28</f>
        <v>819890.70180884993</v>
      </c>
      <c r="O28" s="28">
        <f>O27+N28</f>
        <v>12044073.554754475</v>
      </c>
      <c r="P28" s="23">
        <v>228403.5530166</v>
      </c>
      <c r="Q28" s="23">
        <f>N28+P28</f>
        <v>1048294.2548254499</v>
      </c>
      <c r="R28" s="8"/>
    </row>
    <row r="29" spans="1:18" x14ac:dyDescent="0.25">
      <c r="A29" s="9" t="s">
        <v>58</v>
      </c>
      <c r="B29" s="9"/>
      <c r="C29" s="22">
        <v>2</v>
      </c>
      <c r="D29" s="23">
        <v>0</v>
      </c>
      <c r="E29" s="24">
        <v>0</v>
      </c>
      <c r="F29" s="8">
        <v>0</v>
      </c>
      <c r="G29" s="31">
        <v>0</v>
      </c>
      <c r="H29" s="23">
        <v>109055.792393</v>
      </c>
      <c r="I29" s="25">
        <v>27263.948098249999</v>
      </c>
      <c r="J29" s="23">
        <v>116477.358605</v>
      </c>
      <c r="K29" s="25">
        <v>29119.33965125</v>
      </c>
      <c r="L29" s="23">
        <v>2061546.17</v>
      </c>
      <c r="M29" s="25">
        <v>633263.85100000002</v>
      </c>
      <c r="N29" s="27">
        <f>D29+E29+F29+G29+H29+I29+J29+K29+L29+M29</f>
        <v>2976726.4597474998</v>
      </c>
      <c r="O29" s="28">
        <f>O28+N29</f>
        <v>15020800.014501974</v>
      </c>
      <c r="P29" s="23">
        <v>573780.4877994</v>
      </c>
      <c r="Q29" s="23">
        <f>N29+P29</f>
        <v>3550506.9475468998</v>
      </c>
      <c r="R29" s="8"/>
    </row>
    <row r="30" spans="1:18" x14ac:dyDescent="0.25">
      <c r="A30" s="9" t="s">
        <v>59</v>
      </c>
      <c r="B30" s="9" t="s">
        <v>60</v>
      </c>
      <c r="C30" s="22">
        <v>3</v>
      </c>
      <c r="D30" s="23">
        <v>0</v>
      </c>
      <c r="E30" s="24">
        <v>0</v>
      </c>
      <c r="F30" s="8">
        <v>0</v>
      </c>
      <c r="G30" s="31">
        <v>0</v>
      </c>
      <c r="H30" s="23">
        <v>12353.840419500002</v>
      </c>
      <c r="I30" s="25">
        <v>6176.920209750001</v>
      </c>
      <c r="J30" s="23">
        <v>13194.555457500001</v>
      </c>
      <c r="K30" s="25">
        <v>6597.2777287500003</v>
      </c>
      <c r="L30" s="23">
        <v>233531.95500000002</v>
      </c>
      <c r="M30" s="25">
        <v>68350.586500000005</v>
      </c>
      <c r="N30" s="27">
        <f>D30+E30+F30+G30+H30+I30+J30+K30+L30+M30</f>
        <v>340205.13531549997</v>
      </c>
      <c r="O30" s="28">
        <f>O29+N30</f>
        <v>15361005.149817474</v>
      </c>
      <c r="P30" s="23">
        <v>66047.507513100005</v>
      </c>
      <c r="Q30" s="23">
        <f>N30+P30</f>
        <v>406252.64282859996</v>
      </c>
      <c r="R30" s="8"/>
    </row>
    <row r="31" spans="1:18" x14ac:dyDescent="0.25">
      <c r="A31" s="9" t="s">
        <v>61</v>
      </c>
      <c r="B31" s="9" t="s">
        <v>62</v>
      </c>
      <c r="C31" s="22">
        <v>3</v>
      </c>
      <c r="D31" s="23">
        <v>0</v>
      </c>
      <c r="E31" s="24">
        <v>0</v>
      </c>
      <c r="F31" s="8">
        <v>0</v>
      </c>
      <c r="G31" s="31">
        <v>0</v>
      </c>
      <c r="H31" s="23">
        <v>45616.529625000003</v>
      </c>
      <c r="I31" s="25">
        <v>11404.132406250001</v>
      </c>
      <c r="J31" s="23">
        <v>48720.868125000001</v>
      </c>
      <c r="K31" s="25">
        <v>12180.21703125</v>
      </c>
      <c r="L31" s="23">
        <v>862316.25</v>
      </c>
      <c r="M31" s="25">
        <v>258694.875</v>
      </c>
      <c r="N31" s="27">
        <f>D31+E31+F31+G31+H31+I31+J31+K31+L31+M31</f>
        <v>1238932.8721874999</v>
      </c>
      <c r="O31" s="28">
        <f>O30+N31</f>
        <v>16599938.022004973</v>
      </c>
      <c r="P31" s="23">
        <v>443880.28182500001</v>
      </c>
      <c r="Q31" s="23">
        <f>N31+P31</f>
        <v>1682813.1540124998</v>
      </c>
      <c r="R31" s="8"/>
    </row>
    <row r="32" spans="1:18" x14ac:dyDescent="0.25">
      <c r="A32" s="9" t="s">
        <v>63</v>
      </c>
      <c r="B32" s="9" t="s">
        <v>64</v>
      </c>
      <c r="C32" s="22">
        <v>3</v>
      </c>
      <c r="D32" s="23">
        <v>0</v>
      </c>
      <c r="E32" s="24">
        <v>0</v>
      </c>
      <c r="F32" s="8">
        <v>0</v>
      </c>
      <c r="G32" s="31">
        <v>0</v>
      </c>
      <c r="H32" s="23">
        <v>351939.47043340001</v>
      </c>
      <c r="I32" s="25">
        <v>87984.867608350003</v>
      </c>
      <c r="J32" s="23">
        <v>375889.98259900004</v>
      </c>
      <c r="K32" s="25">
        <v>93972.49564975001</v>
      </c>
      <c r="L32" s="23">
        <v>6652920.0460000001</v>
      </c>
      <c r="M32" s="25">
        <v>3199584.4138000002</v>
      </c>
      <c r="N32" s="27">
        <f>D32+E32+F32+G32+H32+I32+J32+K32+L32+M32</f>
        <v>10762291.276090499</v>
      </c>
      <c r="O32" s="28">
        <f>O31+N32</f>
        <v>27362229.298095472</v>
      </c>
      <c r="P32" s="23">
        <v>2491505.9474097197</v>
      </c>
      <c r="Q32" s="23">
        <f>N32+P32</f>
        <v>13253797.223500218</v>
      </c>
      <c r="R32" s="8"/>
    </row>
    <row r="33" spans="1:18" x14ac:dyDescent="0.25">
      <c r="A33" s="9" t="s">
        <v>65</v>
      </c>
      <c r="B33" s="9" t="s">
        <v>66</v>
      </c>
      <c r="C33" s="22">
        <v>4</v>
      </c>
      <c r="D33" s="23">
        <v>0</v>
      </c>
      <c r="E33" s="24">
        <v>0</v>
      </c>
      <c r="F33" s="8">
        <v>0</v>
      </c>
      <c r="G33" s="31">
        <v>0</v>
      </c>
      <c r="H33" s="23">
        <v>31007.450850999998</v>
      </c>
      <c r="I33" s="25">
        <v>7751.8627127499994</v>
      </c>
      <c r="J33" s="23">
        <v>33117.598735</v>
      </c>
      <c r="K33" s="25">
        <v>8279.3996837499999</v>
      </c>
      <c r="L33" s="23">
        <v>586152.18999999994</v>
      </c>
      <c r="M33" s="25">
        <v>189345.65700000001</v>
      </c>
      <c r="N33" s="27">
        <f>D33+E33+F33+G33+H33+I33+J33+K33+L33+M33</f>
        <v>855654.15898249997</v>
      </c>
      <c r="O33" s="28">
        <f>O32+N33</f>
        <v>28217883.457077973</v>
      </c>
      <c r="P33" s="23">
        <v>169150.56237579999</v>
      </c>
      <c r="Q33" s="23">
        <f>N33+P33</f>
        <v>1024804.7213583</v>
      </c>
      <c r="R33" s="8"/>
    </row>
    <row r="34" spans="1:18" x14ac:dyDescent="0.25">
      <c r="A34" s="9" t="s">
        <v>67</v>
      </c>
      <c r="B34" s="9"/>
      <c r="C34" s="22">
        <v>5</v>
      </c>
      <c r="D34" s="23">
        <v>73499.090357792607</v>
      </c>
      <c r="E34" s="24">
        <v>36749.545178896304</v>
      </c>
      <c r="F34" s="8">
        <v>0</v>
      </c>
      <c r="G34" s="31">
        <v>0</v>
      </c>
      <c r="H34" s="23">
        <v>75588.9340505</v>
      </c>
      <c r="I34" s="25">
        <v>18897.233512625</v>
      </c>
      <c r="J34" s="23">
        <v>80732.982492499999</v>
      </c>
      <c r="K34" s="25">
        <v>20183.245623125</v>
      </c>
      <c r="L34" s="23">
        <v>1428902.345</v>
      </c>
      <c r="M34" s="25">
        <v>461470.7035</v>
      </c>
      <c r="N34" s="27">
        <f>D34+E34+F34+G34+H34+I34+J34+K34+L34+M34</f>
        <v>2196024.0797154387</v>
      </c>
      <c r="O34" s="28">
        <f>O33+N34</f>
        <v>30413907.536793411</v>
      </c>
      <c r="P34" s="23">
        <v>449071.7063917963</v>
      </c>
      <c r="Q34" s="23">
        <f>N34+P34</f>
        <v>2645095.7861072351</v>
      </c>
      <c r="R34" s="8"/>
    </row>
    <row r="35" spans="1:18" x14ac:dyDescent="0.25">
      <c r="A35" s="9"/>
      <c r="B35" s="9"/>
      <c r="C35" s="9"/>
      <c r="D35" s="8"/>
      <c r="E35" s="34"/>
      <c r="F35" s="8"/>
      <c r="G35" s="31"/>
      <c r="H35" s="8"/>
      <c r="I35" s="31"/>
      <c r="J35" s="8"/>
      <c r="K35" s="31"/>
      <c r="L35" s="8"/>
      <c r="M35" s="31"/>
      <c r="N35" s="35"/>
      <c r="O35" s="36"/>
      <c r="P35" s="8"/>
      <c r="Q35" s="8"/>
      <c r="R35" s="8"/>
    </row>
    <row r="36" spans="1:18" s="21" customFormat="1" x14ac:dyDescent="0.25">
      <c r="A36" s="37" t="s">
        <v>68</v>
      </c>
      <c r="B36" s="15"/>
      <c r="C36" s="15"/>
      <c r="D36" s="20"/>
      <c r="E36" s="38">
        <f>SUM(D18:E34)</f>
        <v>110248.6355366889</v>
      </c>
      <c r="F36" s="20"/>
      <c r="G36" s="39"/>
      <c r="H36" s="20"/>
      <c r="I36" s="40">
        <f>SUM(H18:H34,I18:I34)</f>
        <v>1327862.6401111004</v>
      </c>
      <c r="J36" s="20"/>
      <c r="K36" s="40">
        <f>SUM(J18:J34,K18:K34)</f>
        <v>1410472.4947456254</v>
      </c>
      <c r="L36" s="20"/>
      <c r="M36" s="40">
        <f>SUM(L18:L34,M18:M34)</f>
        <v>27565323.766400002</v>
      </c>
      <c r="N36" s="42">
        <f>SUM(N18:N34)</f>
        <v>30413907.536793411</v>
      </c>
      <c r="O36" s="42"/>
      <c r="P36" s="20"/>
      <c r="Q36" s="41">
        <f>SUM(Q18:Q35)</f>
        <v>37232670.503133267</v>
      </c>
      <c r="R36" s="20"/>
    </row>
    <row r="37" spans="1:18" x14ac:dyDescent="0.25">
      <c r="A37" s="9"/>
      <c r="B37" s="9"/>
      <c r="C37" s="9"/>
      <c r="D37" s="8"/>
      <c r="E37" s="24"/>
      <c r="F37" s="8"/>
      <c r="G37" s="31"/>
      <c r="H37" s="8"/>
      <c r="I37" s="25"/>
      <c r="J37" s="8"/>
      <c r="K37" s="25"/>
      <c r="L37" s="8"/>
      <c r="M37" s="25"/>
      <c r="N37" s="27"/>
      <c r="O37" s="28"/>
      <c r="P37" s="8"/>
      <c r="Q37" s="23"/>
      <c r="R37" s="8"/>
    </row>
    <row r="38" spans="1:18" s="21" customFormat="1" x14ac:dyDescent="0.25">
      <c r="A38" s="15" t="s">
        <v>69</v>
      </c>
      <c r="B38" s="15"/>
      <c r="C38" s="15"/>
      <c r="D38" s="20"/>
      <c r="E38" s="44"/>
      <c r="F38" s="20"/>
      <c r="G38" s="39"/>
      <c r="H38" s="20"/>
      <c r="I38" s="39"/>
      <c r="J38" s="20"/>
      <c r="K38" s="39"/>
      <c r="L38" s="20"/>
      <c r="M38" s="39"/>
      <c r="N38" s="43"/>
      <c r="O38" s="43"/>
      <c r="P38" s="20"/>
      <c r="Q38" s="20"/>
      <c r="R38" s="20"/>
    </row>
    <row r="39" spans="1:18" x14ac:dyDescent="0.25">
      <c r="A39" s="9" t="s">
        <v>70</v>
      </c>
      <c r="B39" s="9" t="s">
        <v>71</v>
      </c>
      <c r="C39" s="22">
        <v>1</v>
      </c>
      <c r="D39" s="23">
        <v>1050675</v>
      </c>
      <c r="E39" s="24">
        <v>262668.75</v>
      </c>
      <c r="F39" s="8">
        <v>0</v>
      </c>
      <c r="G39" s="31">
        <v>0</v>
      </c>
      <c r="H39" s="23">
        <v>101000</v>
      </c>
      <c r="I39" s="25">
        <v>20000</v>
      </c>
      <c r="J39" s="23">
        <v>124000</v>
      </c>
      <c r="K39" s="25">
        <v>25000</v>
      </c>
      <c r="L39" s="23">
        <v>1404020.0260000001</v>
      </c>
      <c r="M39" s="25">
        <v>322000</v>
      </c>
      <c r="N39" s="27">
        <f>D39+E39+F39+G39+H39+I39+J39+K39+L39+M39</f>
        <v>3309363.7760000001</v>
      </c>
      <c r="O39" s="28">
        <f>N39</f>
        <v>3309363.7760000001</v>
      </c>
      <c r="P39" s="23">
        <v>803003.125</v>
      </c>
      <c r="Q39" s="23">
        <f>N39+P39</f>
        <v>4112366.9010000001</v>
      </c>
      <c r="R39" s="8"/>
    </row>
    <row r="40" spans="1:18" x14ac:dyDescent="0.25">
      <c r="A40" s="9" t="s">
        <v>72</v>
      </c>
      <c r="B40" s="9" t="s">
        <v>73</v>
      </c>
      <c r="C40" s="22">
        <v>3</v>
      </c>
      <c r="D40" s="23">
        <v>2541225</v>
      </c>
      <c r="E40" s="24">
        <v>635306.25</v>
      </c>
      <c r="F40" s="8">
        <v>0</v>
      </c>
      <c r="G40" s="31">
        <v>0</v>
      </c>
      <c r="H40" s="23">
        <v>306000</v>
      </c>
      <c r="I40" s="25">
        <v>61000</v>
      </c>
      <c r="J40" s="23">
        <v>323000</v>
      </c>
      <c r="K40" s="25">
        <v>65000</v>
      </c>
      <c r="L40" s="23">
        <v>4548901.8250000002</v>
      </c>
      <c r="M40" s="25">
        <v>939000</v>
      </c>
      <c r="N40" s="27">
        <f>D40+E40+F40+G40+H40+I40+J40+K40+L40+M40</f>
        <v>9419433.0749999993</v>
      </c>
      <c r="O40" s="28">
        <f>O39+N40</f>
        <v>12728796.851</v>
      </c>
      <c r="P40" s="23">
        <v>2249959.375</v>
      </c>
      <c r="Q40" s="23">
        <f>N40+P40</f>
        <v>11669392.449999999</v>
      </c>
      <c r="R40" s="8"/>
    </row>
    <row r="41" spans="1:18" x14ac:dyDescent="0.25">
      <c r="A41" s="9"/>
      <c r="B41" s="9"/>
      <c r="C41" s="9"/>
      <c r="D41" s="8"/>
      <c r="E41" s="34"/>
      <c r="F41" s="8"/>
      <c r="G41" s="31"/>
      <c r="H41" s="8"/>
      <c r="I41" s="31"/>
      <c r="J41" s="8"/>
      <c r="K41" s="31"/>
      <c r="L41" s="8"/>
      <c r="M41" s="31"/>
      <c r="N41" s="35"/>
      <c r="O41" s="36"/>
      <c r="P41" s="8"/>
      <c r="Q41" s="8"/>
      <c r="R41" s="8"/>
    </row>
    <row r="42" spans="1:18" s="21" customFormat="1" x14ac:dyDescent="0.25">
      <c r="A42" s="37" t="s">
        <v>74</v>
      </c>
      <c r="B42" s="15"/>
      <c r="C42" s="15"/>
      <c r="D42" s="20"/>
      <c r="E42" s="38">
        <v>4489875</v>
      </c>
      <c r="F42" s="20"/>
      <c r="G42" s="40"/>
      <c r="H42" s="20"/>
      <c r="I42" s="40">
        <f>SUM(H39:H40,I39:I40)</f>
        <v>488000</v>
      </c>
      <c r="J42" s="20"/>
      <c r="K42" s="40">
        <f>SUM(J39:J40,K39:K40)</f>
        <v>537000</v>
      </c>
      <c r="L42" s="20"/>
      <c r="M42" s="40">
        <f>SUM(L39:L40,M39:M40)</f>
        <v>7213921.8509999998</v>
      </c>
      <c r="N42" s="42">
        <f>SUM(N39:N40)</f>
        <v>12728796.851</v>
      </c>
      <c r="O42" s="43"/>
      <c r="P42" s="20"/>
      <c r="Q42" s="41">
        <f>SUM(Q39:Q40)</f>
        <v>15781759.351</v>
      </c>
      <c r="R42" s="20"/>
    </row>
    <row r="43" spans="1:18" x14ac:dyDescent="0.25">
      <c r="A43" s="9"/>
      <c r="B43" s="9"/>
      <c r="C43" s="9"/>
      <c r="D43" s="8"/>
      <c r="E43" s="34"/>
      <c r="F43" s="8"/>
      <c r="G43" s="31"/>
      <c r="H43" s="8"/>
      <c r="I43" s="31"/>
      <c r="J43" s="8"/>
      <c r="K43" s="31"/>
      <c r="L43" s="8"/>
      <c r="M43" s="31"/>
      <c r="N43" s="35"/>
      <c r="O43" s="36"/>
      <c r="P43" s="8"/>
      <c r="Q43" s="8"/>
      <c r="R43" s="8"/>
    </row>
    <row r="44" spans="1:18" x14ac:dyDescent="0.25">
      <c r="A44" s="9"/>
      <c r="B44" s="9"/>
      <c r="C44" s="9"/>
      <c r="D44" s="8"/>
      <c r="E44" s="34"/>
      <c r="F44" s="8"/>
      <c r="G44" s="31"/>
      <c r="H44" s="8"/>
      <c r="I44" s="31"/>
      <c r="J44" s="8"/>
      <c r="K44" s="31"/>
      <c r="L44" s="8"/>
      <c r="M44" s="31"/>
      <c r="N44" s="35"/>
      <c r="O44" s="36"/>
      <c r="P44" s="8"/>
      <c r="Q44" s="8"/>
      <c r="R44" s="8"/>
    </row>
    <row r="45" spans="1:18" s="61" customFormat="1" ht="15.75" thickBot="1" x14ac:dyDescent="0.3">
      <c r="A45" s="51" t="s">
        <v>75</v>
      </c>
      <c r="B45" s="52"/>
      <c r="C45" s="52"/>
      <c r="D45" s="53"/>
      <c r="E45" s="54">
        <f>E15+E36+E42</f>
        <v>15956311.135536689</v>
      </c>
      <c r="F45" s="53"/>
      <c r="G45" s="55"/>
      <c r="H45" s="53"/>
      <c r="I45" s="56">
        <f>I15+I36+I42</f>
        <v>4606862.6401110999</v>
      </c>
      <c r="J45" s="53"/>
      <c r="K45" s="56">
        <f>K15+K36+K42</f>
        <v>4621472.4947456252</v>
      </c>
      <c r="L45" s="53"/>
      <c r="M45" s="56">
        <f t="shared" ref="M45:N45" si="1">M15+M36+M42</f>
        <v>79635970.617400005</v>
      </c>
      <c r="N45" s="57">
        <f t="shared" si="1"/>
        <v>107632866.88779341</v>
      </c>
      <c r="O45" s="58"/>
      <c r="P45" s="53"/>
      <c r="Q45" s="59">
        <f>Q15+Q36+Q42</f>
        <v>131238248.60413326</v>
      </c>
      <c r="R45" s="60"/>
    </row>
  </sheetData>
  <mergeCells count="9">
    <mergeCell ref="O1:O2"/>
    <mergeCell ref="P1:P2"/>
    <mergeCell ref="Q1:Q2"/>
    <mergeCell ref="D1:E1"/>
    <mergeCell ref="F1:G1"/>
    <mergeCell ref="H1:I1"/>
    <mergeCell ref="J1:K1"/>
    <mergeCell ref="L1:M1"/>
    <mergeCell ref="N1:N2"/>
  </mergeCells>
  <conditionalFormatting sqref="C4:C13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:C34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C40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1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nfoHub" ma:contentTypeID="0x0101005E28BF15658124428BDCE8A2B824F9D000ED8E6823548B0642862DD890CE6A0CD6" ma:contentTypeVersion="5" ma:contentTypeDescription="" ma:contentTypeScope="" ma:versionID="6c12afc25751a4dfd38d99144ee1e7c4">
  <xsd:schema xmlns:xsd="http://www.w3.org/2001/XMLSchema" xmlns:xs="http://www.w3.org/2001/XMLSchema" xmlns:p="http://schemas.microsoft.com/office/2006/metadata/properties" xmlns:ns2="0d6b5316-a6ed-4746-bde5-a82ce383c348" xmlns:ns3="4a1f4982-74bf-4f9b-a390-1e9aebfcc0dc" targetNamespace="http://schemas.microsoft.com/office/2006/metadata/properties" ma:root="true" ma:fieldsID="edec299c5ff0cecd108eb442b6a2aebc" ns2:_="" ns3:_="">
    <xsd:import namespace="0d6b5316-a6ed-4746-bde5-a82ce383c348"/>
    <xsd:import namespace="4a1f4982-74bf-4f9b-a390-1e9aebfcc0dc"/>
    <xsd:element name="properties">
      <xsd:complexType>
        <xsd:sequence>
          <xsd:element name="documentManagement">
            <xsd:complexType>
              <xsd:all>
                <xsd:element ref="ns2:OriginalOwner" minOccurs="0"/>
                <xsd:element ref="ns2:OriginalPath" minOccurs="0"/>
                <xsd:element ref="ns2:OriginalCreator" minOccurs="0"/>
                <xsd:element ref="ns2:InfoHubID" minOccurs="0"/>
                <xsd:element ref="ns2:OriginalVersionName" minOccurs="0"/>
                <xsd:element ref="ns2:RSI" minOccurs="0"/>
                <xsd:element ref="ns2:RMClass" minOccurs="0"/>
                <xsd:element ref="ns2:RMClassifi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b5316-a6ed-4746-bde5-a82ce383c348" elementFormDefault="qualified">
    <xsd:import namespace="http://schemas.microsoft.com/office/2006/documentManagement/types"/>
    <xsd:import namespace="http://schemas.microsoft.com/office/infopath/2007/PartnerControls"/>
    <xsd:element name="OriginalOwner" ma:index="8" nillable="true" ma:displayName="Original Owner" ma:internalName="OriginalOwner">
      <xsd:simpleType>
        <xsd:restriction base="dms:Text">
          <xsd:maxLength value="255"/>
        </xsd:restriction>
      </xsd:simpleType>
    </xsd:element>
    <xsd:element name="OriginalPath" ma:index="9" nillable="true" ma:displayName="Original Path" ma:internalName="OriginalPath">
      <xsd:simpleType>
        <xsd:restriction base="dms:Note">
          <xsd:maxLength value="255"/>
        </xsd:restriction>
      </xsd:simpleType>
    </xsd:element>
    <xsd:element name="OriginalCreator" ma:index="10" nillable="true" ma:displayName="Original Creator" ma:internalName="OriginalCreator">
      <xsd:simpleType>
        <xsd:restriction base="dms:Text">
          <xsd:maxLength value="255"/>
        </xsd:restriction>
      </xsd:simpleType>
    </xsd:element>
    <xsd:element name="InfoHubID" ma:index="11" nillable="true" ma:displayName="InfoHubID" ma:default="" ma:indexed="true" ma:internalName="InfoHubID">
      <xsd:simpleType>
        <xsd:restriction base="dms:Text">
          <xsd:maxLength value="255"/>
        </xsd:restriction>
      </xsd:simpleType>
    </xsd:element>
    <xsd:element name="OriginalVersionName" ma:index="12" nillable="true" ma:displayName="Original Version Name" ma:internalName="OriginalVersionName">
      <xsd:simpleType>
        <xsd:restriction base="dms:Note">
          <xsd:maxLength value="255"/>
        </xsd:restriction>
      </xsd:simpleType>
    </xsd:element>
    <xsd:element name="RSI" ma:index="13" nillable="true" ma:displayName="RSI" ma:default="" ma:indexed="true" ma:internalName="RSI">
      <xsd:simpleType>
        <xsd:restriction base="dms:Text">
          <xsd:maxLength value="255"/>
        </xsd:restriction>
      </xsd:simpleType>
    </xsd:element>
    <xsd:element name="RMClass" ma:index="14" nillable="true" ma:displayName="RMClass" ma:default="" ma:indexed="true" ma:internalName="RMClass">
      <xsd:simpleType>
        <xsd:restriction base="dms:Text">
          <xsd:maxLength value="255"/>
        </xsd:restriction>
      </xsd:simpleType>
    </xsd:element>
    <xsd:element name="RMClassification" ma:index="15" nillable="true" ma:displayName="RMClassification" ma:default="" ma:indexed="true" ma:internalName="RMClassifica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f4982-74bf-4f9b-a390-1e9aebfcc0dc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fe4b948f-bea1-4d61-abd0-a60787be9a77" ContentTypeId="0x0101005E28BF15658124428BDCE8A2B824F9D0" PreviousValue="false" LastSyncTimeStamp="2024-11-02T03:18:24.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VersionName xmlns="0d6b5316-a6ed-4746-bde5-a82ce383c348">NZUP Final BC Estimates.xlsx</OriginalVersionName>
    <RMClass xmlns="0d6b5316-a6ed-4746-bde5-a82ce383c348">TA-09-06</RMClass>
    <OriginalOwner xmlns="0d6b5316-a6ed-4746-bde5-a82ce383c348">Simon.Underwood@nzta.govt.nz</OriginalOwner>
    <RMClassification xmlns="0d6b5316-a6ed-4746-bde5-a82ce383c348">Classifications:TRANSPORT AGENCY - DA601:STATE HIGHWAY MANAGEMENT AND MAINTENANCE:Design and Build Project Records - Routine</RMClassification>
    <OriginalPath xmlns="0d6b5316-a6ed-4746-bde5-a82ce383c348">\Networks\Central Otago\Capital improvements (Central Otago)\NZUP Queenstown package\Allocations and Budgeting\NZUP Final BC Estimates.xlsx</OriginalPath>
    <InfoHubID xmlns="0d6b5316-a6ed-4746-bde5-a82ce383c348">49780745</InfoHubID>
    <RSI xmlns="0d6b5316-a6ed-4746-bde5-a82ce383c348">20Y PDL DEST</RSI>
    <OriginalCreator xmlns="0d6b5316-a6ed-4746-bde5-a82ce383c348">Simon.Underwood@nzta.govt.nz</OriginalCreator>
    <_dlc_DocId xmlns="4a1f4982-74bf-4f9b-a390-1e9aebfcc0dc">ECMID-2104334090-2105427</_dlc_DocId>
    <_dlc_DocIdUrl xmlns="4a1f4982-74bf-4f9b-a390-1e9aebfcc0dc">
      <Url>https://nztransportagency.sharepoint.com/sites/ecmsg/_layouts/15/DocIdRedir.aspx?ID=ECMID-2104334090-2105427</Url>
      <Description>ECMID-2104334090-2105427</Description>
    </_dlc_DocIdUrl>
  </documentManagement>
</p:properties>
</file>

<file path=customXml/itemProps1.xml><?xml version="1.0" encoding="utf-8"?>
<ds:datastoreItem xmlns:ds="http://schemas.openxmlformats.org/officeDocument/2006/customXml" ds:itemID="{911BE914-FE1B-4478-B649-86A30DDB12E5}"/>
</file>

<file path=customXml/itemProps2.xml><?xml version="1.0" encoding="utf-8"?>
<ds:datastoreItem xmlns:ds="http://schemas.openxmlformats.org/officeDocument/2006/customXml" ds:itemID="{83649975-CE61-405D-81B4-0FE0B59C3EC9}"/>
</file>

<file path=customXml/itemProps3.xml><?xml version="1.0" encoding="utf-8"?>
<ds:datastoreItem xmlns:ds="http://schemas.openxmlformats.org/officeDocument/2006/customXml" ds:itemID="{AB237356-E331-4B25-B059-DD4452580274}"/>
</file>

<file path=customXml/itemProps4.xml><?xml version="1.0" encoding="utf-8"?>
<ds:datastoreItem xmlns:ds="http://schemas.openxmlformats.org/officeDocument/2006/customXml" ds:itemID="{B646F92E-4079-422E-B83B-186E7F52CCFD}"/>
</file>

<file path=customXml/itemProps5.xml><?xml version="1.0" encoding="utf-8"?>
<ds:datastoreItem xmlns:ds="http://schemas.openxmlformats.org/officeDocument/2006/customXml" ds:itemID="{D81B1D86-40AF-499C-8F41-ED3C009FDE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NZUP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NZUP Final BC Estimates.xlsx</dc:title>
  <dc:creator>Reece Gibson</dc:creator>
  <cp:lastModifiedBy>Reece Gibson</cp:lastModifiedBy>
  <dcterms:created xsi:type="dcterms:W3CDTF">2021-06-24T22:33:04Z</dcterms:created>
  <dcterms:modified xsi:type="dcterms:W3CDTF">2021-06-24T22:35:05Z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0x0101005E28BF15658124428BDCE8A2B824F9D000ED8E6823548B0642862DD890CE6A0CD6</vt:lpwstr>
  </property>
  <property fmtid="{D5CDD505-2E9C-101B-9397-08002B2CF9AE}" pid="3" name="Order">
    <vt:r8>0</vt:r8>
  </property>
  <property fmtid="{D5CDD505-2E9C-101B-9397-08002B2CF9AE}" pid="4" name="_ExtendedDescription">
    <vt:lpwstr/>
  </property>
  <property fmtid="{D5CDD505-2E9C-101B-9397-08002B2CF9AE}" pid="5" name="_dlc_DocIdItemGuid">
    <vt:lpwstr>73855dca-fd9c-4c72-a13b-2ce6daf50e78</vt:lpwstr>
  </property>
  <property fmtid="{D5CDD505-2E9C-101B-9397-08002B2CF9AE}" pid="6" name="MSIP_Label_86cbb245-4228-4f55-be8b-65ae866d8581_Enabled">
    <vt:lpwstr>True</vt:lpwstr>
  </property>
  <property fmtid="{D5CDD505-2E9C-101B-9397-08002B2CF9AE}" pid="7" name="MSIP_Label_86cbb245-4228-4f55-be8b-65ae866d8581_SiteId">
    <vt:lpwstr>7245e48c-a9ff-4b28-98ef-05cfa8edb518</vt:lpwstr>
  </property>
  <property fmtid="{D5CDD505-2E9C-101B-9397-08002B2CF9AE}" pid="8" name="MSIP_Label_86cbb245-4228-4f55-be8b-65ae866d8581_SetDate">
    <vt:lpwstr>2025-05-13T08:44:44Z</vt:lpwstr>
  </property>
  <property fmtid="{D5CDD505-2E9C-101B-9397-08002B2CF9AE}" pid="9" name="MSIP_Label_86cbb245-4228-4f55-be8b-65ae866d8581_Name">
    <vt:lpwstr>IN CONFIDENCE</vt:lpwstr>
  </property>
  <property fmtid="{D5CDD505-2E9C-101B-9397-08002B2CF9AE}" pid="10" name="MSIP_Label_86cbb245-4228-4f55-be8b-65ae866d8581_ActionId">
    <vt:lpwstr>cc87db33-d918-4573-8497-6590dfdfeb5b</vt:lpwstr>
  </property>
  <property fmtid="{D5CDD505-2E9C-101B-9397-08002B2CF9AE}" pid="11" name="MSIP_Label_86cbb245-4228-4f55-be8b-65ae866d8581_Removed">
    <vt:lpwstr>False</vt:lpwstr>
  </property>
  <property fmtid="{D5CDD505-2E9C-101B-9397-08002B2CF9AE}" pid="12" name="MSIP_Label_86cbb245-4228-4f55-be8b-65ae866d8581_Extended_MSFT_Method">
    <vt:lpwstr>Standard</vt:lpwstr>
  </property>
  <property fmtid="{D5CDD505-2E9C-101B-9397-08002B2CF9AE}" pid="13" name="Sensitivity">
    <vt:lpwstr>IN CONFIDENCE</vt:lpwstr>
  </property>
</Properties>
</file>