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mesg\Documents\"/>
    </mc:Choice>
  </mc:AlternateContent>
  <xr:revisionPtr revIDLastSave="0" documentId="8_{72DADF0C-7F80-4F73-9E5B-A2AC7AD1542F}" xr6:coauthVersionLast="45" xr6:coauthVersionMax="45" xr10:uidLastSave="{00000000-0000-0000-0000-000000000000}"/>
  <bookViews>
    <workbookView xWindow="-120" yWindow="-120" windowWidth="25440" windowHeight="15390" xr2:uid="{4F22EE37-5664-447C-9D63-4CA598005CF9}"/>
  </bookViews>
  <sheets>
    <sheet name="Otago Patronage &amp; Revenue Data" sheetId="1" r:id="rId1"/>
    <sheet name="Monthly Cost Data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P31" i="1" l="1"/>
  <c r="BO31" i="1"/>
  <c r="AQ31" i="1"/>
  <c r="AP31" i="1"/>
  <c r="AO31" i="1"/>
  <c r="AN31" i="1"/>
  <c r="AM31" i="1"/>
  <c r="AL31" i="1"/>
  <c r="AK31" i="1"/>
  <c r="V31" i="1"/>
  <c r="U31" i="1"/>
  <c r="T31" i="1"/>
  <c r="S31" i="1"/>
  <c r="R31" i="1"/>
  <c r="Q31" i="1"/>
  <c r="P31" i="1"/>
  <c r="BP30" i="1"/>
  <c r="BO30" i="1"/>
  <c r="AQ30" i="1"/>
  <c r="AP30" i="1"/>
  <c r="AO30" i="1"/>
  <c r="AN30" i="1"/>
  <c r="AM30" i="1"/>
  <c r="AL30" i="1"/>
  <c r="AK30" i="1"/>
  <c r="V30" i="1"/>
  <c r="U30" i="1"/>
  <c r="T30" i="1"/>
  <c r="S30" i="1"/>
  <c r="R30" i="1"/>
  <c r="Q30" i="1"/>
  <c r="P30" i="1"/>
  <c r="BP29" i="1"/>
  <c r="BO29" i="1"/>
  <c r="AQ29" i="1"/>
  <c r="AP29" i="1"/>
  <c r="AO29" i="1"/>
  <c r="AN29" i="1"/>
  <c r="AM29" i="1"/>
  <c r="AL29" i="1"/>
  <c r="AK29" i="1"/>
  <c r="V29" i="1"/>
  <c r="U29" i="1"/>
  <c r="T29" i="1"/>
  <c r="S29" i="1"/>
  <c r="R29" i="1"/>
  <c r="Q29" i="1"/>
  <c r="P29" i="1"/>
  <c r="BL28" i="1"/>
  <c r="BK28" i="1"/>
  <c r="BJ28" i="1"/>
  <c r="BI28" i="1"/>
  <c r="BH28" i="1"/>
  <c r="BG28" i="1"/>
  <c r="BF28" i="1"/>
  <c r="AX28" i="1"/>
  <c r="AW28" i="1"/>
  <c r="AV28" i="1"/>
  <c r="AU28" i="1"/>
  <c r="AT28" i="1"/>
  <c r="AS28" i="1"/>
  <c r="AR28" i="1"/>
  <c r="AP28" i="1"/>
  <c r="AL28" i="1"/>
  <c r="AJ28" i="1"/>
  <c r="AQ28" i="1" s="1"/>
  <c r="AI28" i="1"/>
  <c r="AH28" i="1"/>
  <c r="AO28" i="1" s="1"/>
  <c r="AG28" i="1"/>
  <c r="AN28" i="1" s="1"/>
  <c r="AF28" i="1"/>
  <c r="AM28" i="1" s="1"/>
  <c r="AE28" i="1"/>
  <c r="AD28" i="1"/>
  <c r="AK28" i="1" s="1"/>
  <c r="AC28" i="1"/>
  <c r="AB28" i="1"/>
  <c r="AA28" i="1"/>
  <c r="Z28" i="1"/>
  <c r="Y28" i="1"/>
  <c r="X28" i="1"/>
  <c r="W28" i="1"/>
  <c r="V28" i="1"/>
  <c r="R28" i="1"/>
  <c r="O28" i="1"/>
  <c r="N28" i="1"/>
  <c r="M28" i="1"/>
  <c r="L28" i="1"/>
  <c r="K28" i="1"/>
  <c r="J28" i="1"/>
  <c r="I28" i="1"/>
  <c r="H28" i="1"/>
  <c r="G28" i="1"/>
  <c r="U28" i="1" s="1"/>
  <c r="F28" i="1"/>
  <c r="T28" i="1" s="1"/>
  <c r="E28" i="1"/>
  <c r="S28" i="1" s="1"/>
  <c r="D28" i="1"/>
  <c r="C28" i="1"/>
  <c r="Q28" i="1" s="1"/>
  <c r="B28" i="1"/>
  <c r="P28" i="1" s="1"/>
  <c r="BP27" i="1"/>
  <c r="BO27" i="1"/>
  <c r="AQ27" i="1"/>
  <c r="AP27" i="1"/>
  <c r="AO27" i="1"/>
  <c r="AN27" i="1"/>
  <c r="AM27" i="1"/>
  <c r="AL27" i="1"/>
  <c r="AK27" i="1"/>
  <c r="V27" i="1"/>
  <c r="U27" i="1"/>
  <c r="T27" i="1"/>
  <c r="S27" i="1"/>
  <c r="R27" i="1"/>
  <c r="Q27" i="1"/>
  <c r="P27" i="1"/>
  <c r="BP26" i="1"/>
  <c r="BO26" i="1"/>
  <c r="AQ26" i="1"/>
  <c r="AP26" i="1"/>
  <c r="AO26" i="1"/>
  <c r="AN26" i="1"/>
  <c r="AM26" i="1"/>
  <c r="AL26" i="1"/>
  <c r="AK26" i="1"/>
  <c r="V26" i="1"/>
  <c r="U26" i="1"/>
  <c r="T26" i="1"/>
  <c r="S26" i="1"/>
  <c r="R26" i="1"/>
  <c r="Q26" i="1"/>
  <c r="P26" i="1"/>
  <c r="BP25" i="1"/>
  <c r="BO25" i="1"/>
  <c r="AQ25" i="1"/>
  <c r="AP25" i="1"/>
  <c r="AO25" i="1"/>
  <c r="AN25" i="1"/>
  <c r="AM25" i="1"/>
  <c r="AL25" i="1"/>
  <c r="AK25" i="1"/>
  <c r="V25" i="1"/>
  <c r="U25" i="1"/>
  <c r="T25" i="1"/>
  <c r="S25" i="1"/>
  <c r="R25" i="1"/>
  <c r="Q25" i="1"/>
  <c r="P25" i="1"/>
  <c r="BP24" i="1"/>
  <c r="BO24" i="1"/>
  <c r="AQ24" i="1"/>
  <c r="AP24" i="1"/>
  <c r="AO24" i="1"/>
  <c r="AN24" i="1"/>
  <c r="AM24" i="1"/>
  <c r="AL24" i="1"/>
  <c r="AK24" i="1"/>
  <c r="V24" i="1"/>
  <c r="U24" i="1"/>
  <c r="T24" i="1"/>
  <c r="S24" i="1"/>
  <c r="R24" i="1"/>
  <c r="Q24" i="1"/>
  <c r="P24" i="1"/>
  <c r="BP23" i="1"/>
  <c r="BO23" i="1"/>
  <c r="AQ23" i="1"/>
  <c r="AP23" i="1"/>
  <c r="AO23" i="1"/>
  <c r="AN23" i="1"/>
  <c r="AM23" i="1"/>
  <c r="AL23" i="1"/>
  <c r="AK23" i="1"/>
  <c r="V23" i="1"/>
  <c r="U23" i="1"/>
  <c r="T23" i="1"/>
  <c r="S23" i="1"/>
  <c r="R23" i="1"/>
  <c r="Q23" i="1"/>
  <c r="P23" i="1"/>
  <c r="BP22" i="1"/>
  <c r="BO22" i="1"/>
  <c r="AQ22" i="1"/>
  <c r="AP22" i="1"/>
  <c r="AO22" i="1"/>
  <c r="AN22" i="1"/>
  <c r="AM22" i="1"/>
  <c r="AL22" i="1"/>
  <c r="AK22" i="1"/>
  <c r="V22" i="1"/>
  <c r="U22" i="1"/>
  <c r="T22" i="1"/>
  <c r="S22" i="1"/>
  <c r="R22" i="1"/>
  <c r="Q22" i="1"/>
  <c r="P22" i="1"/>
  <c r="BP21" i="1"/>
  <c r="BO21" i="1"/>
  <c r="AQ21" i="1"/>
  <c r="AP21" i="1"/>
  <c r="AO21" i="1"/>
  <c r="AN21" i="1"/>
  <c r="AM21" i="1"/>
  <c r="AL21" i="1"/>
  <c r="AK21" i="1"/>
  <c r="V21" i="1"/>
  <c r="U21" i="1"/>
  <c r="T21" i="1"/>
  <c r="S21" i="1"/>
  <c r="R21" i="1"/>
  <c r="Q21" i="1"/>
  <c r="P21" i="1"/>
  <c r="BP20" i="1"/>
  <c r="BO20" i="1"/>
  <c r="AQ20" i="1"/>
  <c r="AP20" i="1"/>
  <c r="AO20" i="1"/>
  <c r="AN20" i="1"/>
  <c r="AM20" i="1"/>
  <c r="AL20" i="1"/>
  <c r="AK20" i="1"/>
  <c r="V20" i="1"/>
  <c r="U20" i="1"/>
  <c r="T20" i="1"/>
  <c r="S20" i="1"/>
  <c r="R20" i="1"/>
  <c r="Q20" i="1"/>
  <c r="P20" i="1"/>
  <c r="BP19" i="1"/>
  <c r="BO19" i="1"/>
  <c r="AQ19" i="1"/>
  <c r="AP19" i="1"/>
  <c r="AO19" i="1"/>
  <c r="AN19" i="1"/>
  <c r="AM19" i="1"/>
  <c r="AL19" i="1"/>
  <c r="AK19" i="1"/>
  <c r="V19" i="1"/>
  <c r="U19" i="1"/>
  <c r="T19" i="1"/>
  <c r="S19" i="1"/>
  <c r="R19" i="1"/>
  <c r="Q19" i="1"/>
  <c r="P19" i="1"/>
  <c r="BP18" i="1"/>
  <c r="BO18" i="1"/>
  <c r="AQ18" i="1"/>
  <c r="AP18" i="1"/>
  <c r="AO18" i="1"/>
  <c r="AN18" i="1"/>
  <c r="AM18" i="1"/>
  <c r="AL18" i="1"/>
  <c r="AK18" i="1"/>
  <c r="V18" i="1"/>
  <c r="U18" i="1"/>
  <c r="T18" i="1"/>
  <c r="S18" i="1"/>
  <c r="R18" i="1"/>
  <c r="Q18" i="1"/>
  <c r="P18" i="1"/>
  <c r="BP17" i="1"/>
  <c r="BO17" i="1"/>
  <c r="AQ17" i="1"/>
  <c r="AP17" i="1"/>
  <c r="AO17" i="1"/>
  <c r="AN17" i="1"/>
  <c r="AM17" i="1"/>
  <c r="AL17" i="1"/>
  <c r="AK17" i="1"/>
  <c r="V17" i="1"/>
  <c r="U17" i="1"/>
  <c r="T17" i="1"/>
  <c r="S17" i="1"/>
  <c r="R17" i="1"/>
  <c r="Q17" i="1"/>
  <c r="P17" i="1"/>
  <c r="BP16" i="1"/>
  <c r="BO16" i="1"/>
  <c r="AQ16" i="1"/>
  <c r="AP16" i="1"/>
  <c r="AO16" i="1"/>
  <c r="AN16" i="1"/>
  <c r="AM16" i="1"/>
  <c r="AL16" i="1"/>
  <c r="AK16" i="1"/>
  <c r="V16" i="1"/>
  <c r="U16" i="1"/>
  <c r="T16" i="1"/>
  <c r="S16" i="1"/>
  <c r="R16" i="1"/>
  <c r="Q16" i="1"/>
  <c r="P16" i="1"/>
  <c r="BL15" i="1"/>
  <c r="BK15" i="1"/>
  <c r="BJ15" i="1"/>
  <c r="BI15" i="1"/>
  <c r="BH15" i="1"/>
  <c r="BG15" i="1"/>
  <c r="BF15" i="1"/>
  <c r="H15" i="1"/>
  <c r="G15" i="1"/>
  <c r="F15" i="1"/>
  <c r="E15" i="1"/>
  <c r="D15" i="1"/>
  <c r="C15" i="1"/>
  <c r="B15" i="1"/>
  <c r="BP14" i="1"/>
  <c r="BO14" i="1"/>
  <c r="BP13" i="1"/>
  <c r="BO13" i="1"/>
  <c r="BP12" i="1"/>
  <c r="BO12" i="1"/>
  <c r="BP11" i="1"/>
  <c r="BO11" i="1"/>
  <c r="BP10" i="1"/>
  <c r="BO10" i="1"/>
  <c r="BP9" i="1"/>
  <c r="BO9" i="1"/>
  <c r="BP8" i="1"/>
  <c r="BO8" i="1"/>
  <c r="BP7" i="1"/>
  <c r="BO7" i="1"/>
  <c r="BP6" i="1"/>
  <c r="BO6" i="1"/>
  <c r="BP5" i="1"/>
  <c r="BO5" i="1"/>
  <c r="BP4" i="1"/>
  <c r="BO4" i="1"/>
  <c r="BP3" i="1"/>
  <c r="BO3" i="1"/>
</calcChain>
</file>

<file path=xl/sharedStrings.xml><?xml version="1.0" encoding="utf-8"?>
<sst xmlns="http://schemas.openxmlformats.org/spreadsheetml/2006/main" count="92" uniqueCount="35">
  <si>
    <t>Month/Year</t>
  </si>
  <si>
    <t>Patronage</t>
  </si>
  <si>
    <t>Total Peak Patronage</t>
  </si>
  <si>
    <t>Total Off-Peak Patronage</t>
  </si>
  <si>
    <t>AM Peak Patronage</t>
  </si>
  <si>
    <t>Total Supergold Patronage</t>
  </si>
  <si>
    <t>Peak Supergold Patronage</t>
  </si>
  <si>
    <t>Off-Peak Supergold Patronage</t>
  </si>
  <si>
    <t>Revenue (excl GST)</t>
  </si>
  <si>
    <t>Revenue (incl GST)</t>
  </si>
  <si>
    <t>Revenue excluding SuperGold (incl GST)</t>
  </si>
  <si>
    <t>Revenue excluding SuperGold (excl GST)</t>
  </si>
  <si>
    <t>Unit 1</t>
  </si>
  <si>
    <t>Unit 2</t>
  </si>
  <si>
    <t>Unit 3 RR</t>
  </si>
  <si>
    <t>Unit 4</t>
  </si>
  <si>
    <t>Unit 5</t>
  </si>
  <si>
    <t>Wakatipu Units</t>
  </si>
  <si>
    <t>Dunedin Urban</t>
  </si>
  <si>
    <t>Unit 3</t>
  </si>
  <si>
    <t>Dunedin</t>
  </si>
  <si>
    <t>Wakatipu</t>
  </si>
  <si>
    <t>2018 Total</t>
  </si>
  <si>
    <t>2019 Total</t>
  </si>
  <si>
    <t>Contract</t>
  </si>
  <si>
    <t>Monthly contract payment</t>
  </si>
  <si>
    <t>UNIT 5 - PTC 2015/1</t>
  </si>
  <si>
    <t>UNIT 4 - PTC 2015/3</t>
  </si>
  <si>
    <t>UNIT 2 - PTC 2017/2</t>
  </si>
  <si>
    <t>PTC 2011/1</t>
  </si>
  <si>
    <t>PTC 2011/2</t>
  </si>
  <si>
    <t>UNIT 1 - PTC 2017/1</t>
  </si>
  <si>
    <t>UNIT 3 - PTC 2017/3 (partial Unit)</t>
  </si>
  <si>
    <t>UNIT 6 - PTC 2017/6</t>
  </si>
  <si>
    <t>UNIT 7 - PTC 2017/7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</si>
</sst>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1" xfId="0" applyFont="1" applyBorder="1"/>
    <xf numFmtId="0" fontId="3" fillId="0" borderId="9" xfId="0" applyFont="1" applyBorder="1"/>
    <xf numFmtId="0" fontId="3" fillId="0" borderId="0" xfId="0" applyFont="1"/>
    <xf numFmtId="0" fontId="0" fillId="0" borderId="10" xfId="0" applyBorder="1"/>
    <xf numFmtId="165" fontId="0" fillId="0" borderId="11" xfId="1" applyNumberFormat="1" applyFont="1" applyBorder="1"/>
    <xf numFmtId="165" fontId="0" fillId="0" borderId="12" xfId="1" applyNumberFormat="1" applyFont="1" applyBorder="1"/>
    <xf numFmtId="164" fontId="0" fillId="0" borderId="13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4" xfId="0" applyNumberFormat="1" applyBorder="1"/>
    <xf numFmtId="165" fontId="0" fillId="0" borderId="13" xfId="1" applyNumberFormat="1" applyFont="1" applyBorder="1"/>
    <xf numFmtId="0" fontId="0" fillId="0" borderId="13" xfId="0" applyBorder="1"/>
    <xf numFmtId="0" fontId="0" fillId="0" borderId="11" xfId="0" applyBorder="1"/>
    <xf numFmtId="44" fontId="0" fillId="0" borderId="15" xfId="2" applyFont="1" applyBorder="1"/>
    <xf numFmtId="44" fontId="0" fillId="0" borderId="11" xfId="2" applyFont="1" applyBorder="1"/>
    <xf numFmtId="44" fontId="0" fillId="0" borderId="14" xfId="2" applyFont="1" applyBorder="1"/>
    <xf numFmtId="44" fontId="0" fillId="0" borderId="16" xfId="2" applyFont="1" applyBorder="1"/>
    <xf numFmtId="0" fontId="0" fillId="0" borderId="16" xfId="0" applyBorder="1"/>
    <xf numFmtId="17" fontId="0" fillId="0" borderId="17" xfId="0" applyNumberFormat="1" applyBorder="1"/>
    <xf numFmtId="165" fontId="0" fillId="0" borderId="0" xfId="1" applyNumberFormat="1" applyFont="1" applyBorder="1"/>
    <xf numFmtId="165" fontId="0" fillId="0" borderId="18" xfId="1" applyNumberFormat="1" applyFont="1" applyBorder="1"/>
    <xf numFmtId="164" fontId="0" fillId="0" borderId="19" xfId="0" applyNumberFormat="1" applyBorder="1"/>
    <xf numFmtId="164" fontId="0" fillId="0" borderId="0" xfId="0" applyNumberFormat="1"/>
    <xf numFmtId="164" fontId="0" fillId="0" borderId="18" xfId="0" applyNumberFormat="1" applyBorder="1"/>
    <xf numFmtId="164" fontId="0" fillId="0" borderId="20" xfId="0" applyNumberFormat="1" applyBorder="1"/>
    <xf numFmtId="165" fontId="0" fillId="0" borderId="19" xfId="1" applyNumberFormat="1" applyFont="1" applyBorder="1"/>
    <xf numFmtId="44" fontId="0" fillId="0" borderId="19" xfId="0" applyNumberFormat="1" applyBorder="1"/>
    <xf numFmtId="44" fontId="0" fillId="0" borderId="0" xfId="0" applyNumberFormat="1"/>
    <xf numFmtId="44" fontId="0" fillId="0" borderId="21" xfId="2" applyFont="1" applyBorder="1"/>
    <xf numFmtId="44" fontId="0" fillId="0" borderId="0" xfId="2" applyFont="1" applyBorder="1"/>
    <xf numFmtId="44" fontId="0" fillId="0" borderId="20" xfId="2" applyFont="1" applyBorder="1"/>
    <xf numFmtId="8" fontId="4" fillId="0" borderId="0" xfId="0" applyNumberFormat="1" applyFont="1"/>
    <xf numFmtId="8" fontId="4" fillId="0" borderId="9" xfId="0" applyNumberFormat="1" applyFont="1" applyBorder="1"/>
    <xf numFmtId="0" fontId="0" fillId="0" borderId="9" xfId="0" applyBorder="1"/>
    <xf numFmtId="165" fontId="0" fillId="0" borderId="0" xfId="1" applyNumberFormat="1" applyFont="1" applyFill="1" applyBorder="1"/>
    <xf numFmtId="17" fontId="2" fillId="0" borderId="17" xfId="0" applyNumberFormat="1" applyFont="1" applyBorder="1" applyAlignment="1">
      <alignment horizontal="right"/>
    </xf>
    <xf numFmtId="165" fontId="2" fillId="0" borderId="0" xfId="1" applyNumberFormat="1" applyFont="1" applyBorder="1"/>
    <xf numFmtId="165" fontId="2" fillId="0" borderId="0" xfId="1" applyNumberFormat="1" applyFont="1" applyFill="1" applyBorder="1"/>
    <xf numFmtId="165" fontId="2" fillId="0" borderId="18" xfId="1" applyNumberFormat="1" applyFont="1" applyBorder="1"/>
    <xf numFmtId="164" fontId="2" fillId="0" borderId="19" xfId="0" applyNumberFormat="1" applyFont="1" applyBorder="1"/>
    <xf numFmtId="164" fontId="2" fillId="0" borderId="0" xfId="0" applyNumberFormat="1" applyFont="1"/>
    <xf numFmtId="164" fontId="2" fillId="0" borderId="18" xfId="0" applyNumberFormat="1" applyFont="1" applyBorder="1"/>
    <xf numFmtId="164" fontId="2" fillId="0" borderId="20" xfId="0" applyNumberFormat="1" applyFont="1" applyBorder="1"/>
    <xf numFmtId="165" fontId="2" fillId="0" borderId="19" xfId="1" applyNumberFormat="1" applyFont="1" applyBorder="1"/>
    <xf numFmtId="44" fontId="2" fillId="0" borderId="19" xfId="0" applyNumberFormat="1" applyFont="1" applyBorder="1"/>
    <xf numFmtId="44" fontId="2" fillId="0" borderId="0" xfId="0" applyNumberFormat="1" applyFont="1"/>
    <xf numFmtId="44" fontId="2" fillId="0" borderId="21" xfId="2" applyFont="1" applyBorder="1"/>
    <xf numFmtId="44" fontId="2" fillId="0" borderId="0" xfId="2" applyFont="1" applyBorder="1"/>
    <xf numFmtId="44" fontId="2" fillId="0" borderId="20" xfId="2" applyFont="1" applyBorder="1"/>
    <xf numFmtId="44" fontId="1" fillId="0" borderId="0" xfId="2" applyFont="1" applyBorder="1"/>
    <xf numFmtId="44" fontId="1" fillId="0" borderId="0" xfId="2" applyFont="1"/>
    <xf numFmtId="0" fontId="2" fillId="0" borderId="9" xfId="0" applyFont="1" applyBorder="1"/>
    <xf numFmtId="0" fontId="2" fillId="0" borderId="0" xfId="0" applyFont="1"/>
    <xf numFmtId="165" fontId="0" fillId="0" borderId="18" xfId="1" applyNumberFormat="1" applyFont="1" applyFill="1" applyBorder="1"/>
    <xf numFmtId="165" fontId="0" fillId="0" borderId="19" xfId="1" applyNumberFormat="1" applyFont="1" applyFill="1" applyBorder="1"/>
    <xf numFmtId="44" fontId="0" fillId="0" borderId="21" xfId="2" applyFont="1" applyFill="1" applyBorder="1"/>
    <xf numFmtId="44" fontId="0" fillId="0" borderId="0" xfId="2" applyFont="1" applyFill="1" applyBorder="1"/>
    <xf numFmtId="44" fontId="0" fillId="0" borderId="20" xfId="2" applyFont="1" applyFill="1" applyBorder="1"/>
    <xf numFmtId="165" fontId="2" fillId="0" borderId="18" xfId="1" applyNumberFormat="1" applyFont="1" applyFill="1" applyBorder="1"/>
    <xf numFmtId="165" fontId="2" fillId="0" borderId="19" xfId="1" applyNumberFormat="1" applyFont="1" applyFill="1" applyBorder="1"/>
    <xf numFmtId="44" fontId="2" fillId="0" borderId="21" xfId="2" applyFont="1" applyFill="1" applyBorder="1"/>
    <xf numFmtId="44" fontId="2" fillId="0" borderId="0" xfId="2" applyFont="1" applyFill="1" applyBorder="1"/>
    <xf numFmtId="44" fontId="2" fillId="0" borderId="20" xfId="2" applyFont="1" applyFill="1" applyBorder="1"/>
    <xf numFmtId="164" fontId="0" fillId="2" borderId="19" xfId="0" applyNumberFormat="1" applyFill="1" applyBorder="1"/>
    <xf numFmtId="164" fontId="0" fillId="2" borderId="0" xfId="0" applyNumberFormat="1" applyFill="1"/>
    <xf numFmtId="164" fontId="0" fillId="2" borderId="18" xfId="0" applyNumberFormat="1" applyFill="1" applyBorder="1"/>
    <xf numFmtId="164" fontId="0" fillId="2" borderId="20" xfId="0" applyNumberFormat="1" applyFill="1" applyBorder="1"/>
    <xf numFmtId="165" fontId="0" fillId="2" borderId="19" xfId="1" applyNumberFormat="1" applyFont="1" applyFill="1" applyBorder="1"/>
    <xf numFmtId="165" fontId="0" fillId="2" borderId="0" xfId="1" applyNumberFormat="1" applyFont="1" applyFill="1" applyBorder="1"/>
    <xf numFmtId="165" fontId="0" fillId="2" borderId="18" xfId="1" applyNumberFormat="1" applyFont="1" applyFill="1" applyBorder="1"/>
    <xf numFmtId="0" fontId="0" fillId="2" borderId="19" xfId="0" applyFill="1" applyBorder="1"/>
    <xf numFmtId="0" fontId="0" fillId="2" borderId="0" xfId="0" applyFill="1"/>
    <xf numFmtId="44" fontId="0" fillId="2" borderId="21" xfId="2" applyFont="1" applyFill="1" applyBorder="1"/>
    <xf numFmtId="44" fontId="0" fillId="2" borderId="0" xfId="2" applyFont="1" applyFill="1" applyBorder="1"/>
    <xf numFmtId="44" fontId="0" fillId="2" borderId="20" xfId="2" applyFont="1" applyFill="1" applyBorder="1"/>
    <xf numFmtId="8" fontId="4" fillId="2" borderId="9" xfId="0" applyNumberFormat="1" applyFont="1" applyFill="1" applyBorder="1"/>
    <xf numFmtId="8" fontId="4" fillId="2" borderId="0" xfId="0" applyNumberFormat="1" applyFont="1" applyFill="1"/>
    <xf numFmtId="44" fontId="0" fillId="2" borderId="19" xfId="0" applyNumberFormat="1" applyFill="1" applyBorder="1"/>
    <xf numFmtId="164" fontId="2" fillId="2" borderId="0" xfId="0" applyNumberFormat="1" applyFont="1" applyFill="1"/>
    <xf numFmtId="165" fontId="0" fillId="2" borderId="0" xfId="0" applyNumberFormat="1" applyFill="1"/>
    <xf numFmtId="44" fontId="0" fillId="2" borderId="0" xfId="0" applyNumberFormat="1" applyFill="1"/>
    <xf numFmtId="165" fontId="2" fillId="2" borderId="0" xfId="0" applyNumberFormat="1" applyFont="1" applyFill="1"/>
    <xf numFmtId="44" fontId="0" fillId="2" borderId="22" xfId="2" applyFont="1" applyFill="1" applyBorder="1"/>
    <xf numFmtId="0" fontId="0" fillId="2" borderId="20" xfId="0" applyFill="1" applyBorder="1"/>
    <xf numFmtId="3" fontId="2" fillId="2" borderId="0" xfId="0" applyNumberFormat="1" applyFont="1" applyFill="1"/>
    <xf numFmtId="3" fontId="0" fillId="0" borderId="0" xfId="0" applyNumberFormat="1"/>
    <xf numFmtId="3" fontId="2" fillId="0" borderId="0" xfId="0" applyNumberFormat="1" applyFont="1"/>
    <xf numFmtId="165" fontId="0" fillId="0" borderId="0" xfId="0" applyNumberFormat="1"/>
    <xf numFmtId="44" fontId="0" fillId="0" borderId="22" xfId="2" applyFont="1" applyBorder="1"/>
    <xf numFmtId="0" fontId="0" fillId="0" borderId="20" xfId="0" applyBorder="1"/>
    <xf numFmtId="0" fontId="0" fillId="0" borderId="19" xfId="0" applyBorder="1"/>
    <xf numFmtId="165" fontId="2" fillId="0" borderId="0" xfId="0" applyNumberFormat="1" applyFont="1"/>
    <xf numFmtId="0" fontId="0" fillId="0" borderId="17" xfId="0" applyBorder="1"/>
    <xf numFmtId="165" fontId="3" fillId="0" borderId="2" xfId="1" applyNumberFormat="1" applyFont="1" applyBorder="1" applyAlignment="1">
      <alignment horizontal="center"/>
    </xf>
    <xf numFmtId="165" fontId="3" fillId="0" borderId="3" xfId="1" applyNumberFormat="1" applyFont="1" applyBorder="1" applyAlignment="1">
      <alignment horizontal="center"/>
    </xf>
    <xf numFmtId="165" fontId="3" fillId="0" borderId="4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2" fillId="0" borderId="23" xfId="0" applyFont="1" applyBorder="1"/>
    <xf numFmtId="44" fontId="1" fillId="0" borderId="0" xfId="2" applyFont="1" applyBorder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7F10-D83D-40B4-9B7B-FE41516E42B5}">
  <dimension ref="A1:BQ51"/>
  <sheetViews>
    <sheetView tabSelected="1" workbookViewId="0">
      <pane xSplit="1" topLeftCell="B1" activePane="topRight" state="frozen"/>
      <selection pane="topRight" activeCell="BO40" sqref="BO40"/>
    </sheetView>
  </sheetViews>
  <sheetFormatPr defaultRowHeight="15" x14ac:dyDescent="0.25"/>
  <cols>
    <col min="1" max="1" width="15" style="93" bestFit="1" customWidth="1"/>
    <col min="2" max="2" width="10.5703125" style="20" bestFit="1" customWidth="1"/>
    <col min="3" max="3" width="10.28515625" style="20" bestFit="1" customWidth="1"/>
    <col min="4" max="5" width="9.140625" style="20"/>
    <col min="6" max="6" width="10.85546875" style="20" customWidth="1"/>
    <col min="7" max="7" width="14.85546875" style="20" bestFit="1" customWidth="1"/>
    <col min="8" max="8" width="15.85546875" style="21" customWidth="1"/>
    <col min="9" max="9" width="9.140625" style="22" bestFit="1" customWidth="1"/>
    <col min="10" max="10" width="10.5703125" style="23" bestFit="1" customWidth="1"/>
    <col min="11" max="13" width="9.140625" style="23"/>
    <col min="14" max="14" width="14.42578125" style="23" customWidth="1"/>
    <col min="15" max="15" width="15.42578125" style="24" bestFit="1" customWidth="1"/>
    <col min="16" max="16" width="9.140625" style="22" bestFit="1" customWidth="1"/>
    <col min="17" max="17" width="10.5703125" style="23" bestFit="1" customWidth="1"/>
    <col min="18" max="20" width="9.140625" style="23"/>
    <col min="21" max="21" width="14.42578125" style="23" customWidth="1"/>
    <col min="22" max="22" width="15.42578125" style="24" bestFit="1" customWidth="1"/>
    <col min="23" max="23" width="7.85546875" style="22" bestFit="1" customWidth="1"/>
    <col min="24" max="24" width="8.85546875" style="23" bestFit="1" customWidth="1"/>
    <col min="25" max="25" width="7.85546875" style="23" bestFit="1" customWidth="1"/>
    <col min="26" max="26" width="8.85546875" style="23" bestFit="1" customWidth="1"/>
    <col min="27" max="27" width="7.85546875" style="23" bestFit="1" customWidth="1"/>
    <col min="28" max="28" width="14.7109375" style="23" bestFit="1" customWidth="1"/>
    <col min="29" max="29" width="14.28515625" style="25" bestFit="1" customWidth="1"/>
    <col min="30" max="30" width="7.28515625" style="23" bestFit="1" customWidth="1"/>
    <col min="31" max="31" width="11.5703125" style="23" customWidth="1"/>
    <col min="32" max="32" width="7.28515625" style="23" bestFit="1" customWidth="1"/>
    <col min="33" max="33" width="7.85546875" style="23" bestFit="1" customWidth="1"/>
    <col min="34" max="34" width="7.28515625" style="23" bestFit="1" customWidth="1"/>
    <col min="35" max="35" width="11.5703125" style="23" customWidth="1"/>
    <col min="36" max="36" width="8.140625" style="23" customWidth="1"/>
    <col min="37" max="37" width="7.85546875" style="26" bestFit="1" customWidth="1"/>
    <col min="38" max="38" width="8.85546875" style="20" bestFit="1" customWidth="1"/>
    <col min="39" max="39" width="7.28515625" style="20" bestFit="1" customWidth="1"/>
    <col min="40" max="40" width="8.85546875" style="20" bestFit="1" customWidth="1"/>
    <col min="41" max="41" width="7.85546875" style="20" bestFit="1" customWidth="1"/>
    <col min="42" max="42" width="8.28515625" style="20" customWidth="1"/>
    <col min="43" max="43" width="7.28515625" style="21" customWidth="1"/>
    <col min="44" max="44" width="14.28515625" style="91" bestFit="1" customWidth="1"/>
    <col min="45" max="45" width="14.28515625" bestFit="1" customWidth="1"/>
    <col min="46" max="46" width="11.5703125" bestFit="1" customWidth="1"/>
    <col min="47" max="48" width="14.28515625" bestFit="1" customWidth="1"/>
    <col min="49" max="49" width="17.7109375" customWidth="1"/>
    <col min="50" max="50" width="13.28515625" bestFit="1" customWidth="1"/>
    <col min="51" max="51" width="14.140625" style="29" bestFit="1" customWidth="1"/>
    <col min="52" max="52" width="14.140625" style="30" bestFit="1" customWidth="1"/>
    <col min="53" max="53" width="11.42578125" style="30" bestFit="1" customWidth="1"/>
    <col min="54" max="54" width="18.5703125" style="30" customWidth="1"/>
    <col min="55" max="55" width="14.28515625" style="30" customWidth="1"/>
    <col min="56" max="56" width="14.85546875" style="30" bestFit="1" customWidth="1"/>
    <col min="57" max="57" width="14.5703125" style="89" bestFit="1" customWidth="1"/>
    <col min="58" max="59" width="14.28515625" bestFit="1" customWidth="1"/>
    <col min="60" max="60" width="11.5703125" bestFit="1" customWidth="1"/>
    <col min="61" max="61" width="14.28515625" bestFit="1" customWidth="1"/>
    <col min="62" max="62" width="12.5703125" bestFit="1" customWidth="1"/>
    <col min="63" max="63" width="16" bestFit="1" customWidth="1"/>
    <col min="64" max="64" width="15.85546875" style="90" bestFit="1" customWidth="1"/>
    <col min="65" max="65" width="25.85546875" customWidth="1"/>
    <col min="66" max="66" width="24.85546875" customWidth="1"/>
    <col min="67" max="67" width="24.5703125" style="34" customWidth="1"/>
    <col min="68" max="68" width="25.7109375" customWidth="1"/>
  </cols>
  <sheetData>
    <row r="1" spans="1:69" s="3" customFormat="1" ht="18.75" x14ac:dyDescent="0.3">
      <c r="A1" s="1" t="s">
        <v>0</v>
      </c>
      <c r="B1" s="97" t="s">
        <v>1</v>
      </c>
      <c r="C1" s="98"/>
      <c r="D1" s="98"/>
      <c r="E1" s="98"/>
      <c r="F1" s="98"/>
      <c r="G1" s="98"/>
      <c r="H1" s="99"/>
      <c r="I1" s="104" t="s">
        <v>2</v>
      </c>
      <c r="J1" s="105"/>
      <c r="K1" s="105"/>
      <c r="L1" s="105"/>
      <c r="M1" s="105"/>
      <c r="N1" s="105"/>
      <c r="O1" s="106"/>
      <c r="P1" s="104" t="s">
        <v>3</v>
      </c>
      <c r="Q1" s="105"/>
      <c r="R1" s="105"/>
      <c r="S1" s="105"/>
      <c r="T1" s="105"/>
      <c r="U1" s="105"/>
      <c r="V1" s="106"/>
      <c r="W1" s="104" t="s">
        <v>4</v>
      </c>
      <c r="X1" s="105"/>
      <c r="Y1" s="105"/>
      <c r="Z1" s="105"/>
      <c r="AA1" s="105"/>
      <c r="AB1" s="105"/>
      <c r="AC1" s="106"/>
      <c r="AD1" s="104" t="s">
        <v>5</v>
      </c>
      <c r="AE1" s="105"/>
      <c r="AF1" s="105"/>
      <c r="AG1" s="105"/>
      <c r="AH1" s="105"/>
      <c r="AI1" s="105"/>
      <c r="AJ1" s="106"/>
      <c r="AK1" s="104" t="s">
        <v>6</v>
      </c>
      <c r="AL1" s="105"/>
      <c r="AM1" s="105"/>
      <c r="AN1" s="105"/>
      <c r="AO1" s="105"/>
      <c r="AP1" s="105"/>
      <c r="AQ1" s="106"/>
      <c r="AR1" s="94" t="s">
        <v>7</v>
      </c>
      <c r="AS1" s="95"/>
      <c r="AT1" s="95"/>
      <c r="AU1" s="95"/>
      <c r="AV1" s="95"/>
      <c r="AW1" s="95"/>
      <c r="AX1" s="96"/>
      <c r="AY1" s="97" t="s">
        <v>8</v>
      </c>
      <c r="AZ1" s="98"/>
      <c r="BA1" s="98"/>
      <c r="BB1" s="98"/>
      <c r="BC1" s="98"/>
      <c r="BD1" s="98"/>
      <c r="BE1" s="99"/>
      <c r="BF1" s="100" t="s">
        <v>9</v>
      </c>
      <c r="BG1" s="101"/>
      <c r="BH1" s="101"/>
      <c r="BI1" s="101"/>
      <c r="BJ1" s="101"/>
      <c r="BK1" s="101"/>
      <c r="BL1" s="102"/>
      <c r="BM1" s="100" t="s">
        <v>10</v>
      </c>
      <c r="BN1" s="101"/>
      <c r="BO1" s="103" t="s">
        <v>11</v>
      </c>
      <c r="BP1" s="101"/>
      <c r="BQ1" s="2"/>
    </row>
    <row r="2" spans="1:69" s="13" customFormat="1" ht="15.75" thickBot="1" x14ac:dyDescent="0.3">
      <c r="A2" s="4"/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6" t="s">
        <v>18</v>
      </c>
      <c r="I2" s="7" t="s">
        <v>12</v>
      </c>
      <c r="J2" s="8" t="s">
        <v>13</v>
      </c>
      <c r="K2" s="8" t="s">
        <v>19</v>
      </c>
      <c r="L2" s="8" t="s">
        <v>15</v>
      </c>
      <c r="M2" s="8" t="s">
        <v>16</v>
      </c>
      <c r="N2" s="8" t="s">
        <v>17</v>
      </c>
      <c r="O2" s="9" t="s">
        <v>18</v>
      </c>
      <c r="P2" s="7" t="s">
        <v>12</v>
      </c>
      <c r="Q2" s="8" t="s">
        <v>13</v>
      </c>
      <c r="R2" s="8" t="s">
        <v>19</v>
      </c>
      <c r="S2" s="8" t="s">
        <v>15</v>
      </c>
      <c r="T2" s="8" t="s">
        <v>16</v>
      </c>
      <c r="U2" s="8" t="s">
        <v>17</v>
      </c>
      <c r="V2" s="9" t="s">
        <v>18</v>
      </c>
      <c r="W2" s="7" t="s">
        <v>12</v>
      </c>
      <c r="X2" s="8" t="s">
        <v>13</v>
      </c>
      <c r="Y2" s="8" t="s">
        <v>19</v>
      </c>
      <c r="Z2" s="8" t="s">
        <v>15</v>
      </c>
      <c r="AA2" s="8" t="s">
        <v>16</v>
      </c>
      <c r="AB2" s="8" t="s">
        <v>17</v>
      </c>
      <c r="AC2" s="10" t="s">
        <v>18</v>
      </c>
      <c r="AD2" s="8" t="s">
        <v>12</v>
      </c>
      <c r="AE2" s="8" t="s">
        <v>13</v>
      </c>
      <c r="AF2" s="8" t="s">
        <v>19</v>
      </c>
      <c r="AG2" s="8" t="s">
        <v>15</v>
      </c>
      <c r="AH2" s="8" t="s">
        <v>16</v>
      </c>
      <c r="AI2" s="8" t="s">
        <v>17</v>
      </c>
      <c r="AJ2" s="9" t="s">
        <v>18</v>
      </c>
      <c r="AK2" s="11" t="s">
        <v>12</v>
      </c>
      <c r="AL2" s="5" t="s">
        <v>13</v>
      </c>
      <c r="AM2" s="5" t="s">
        <v>19</v>
      </c>
      <c r="AN2" s="5" t="s">
        <v>15</v>
      </c>
      <c r="AO2" s="5" t="s">
        <v>16</v>
      </c>
      <c r="AP2" s="5" t="s">
        <v>17</v>
      </c>
      <c r="AQ2" s="6" t="s">
        <v>18</v>
      </c>
      <c r="AR2" s="11" t="s">
        <v>12</v>
      </c>
      <c r="AS2" s="5" t="s">
        <v>13</v>
      </c>
      <c r="AT2" s="5" t="s">
        <v>19</v>
      </c>
      <c r="AU2" s="5" t="s">
        <v>15</v>
      </c>
      <c r="AV2" s="5" t="s">
        <v>16</v>
      </c>
      <c r="AW2" s="5" t="s">
        <v>17</v>
      </c>
      <c r="AX2" s="6" t="s">
        <v>18</v>
      </c>
      <c r="AY2" s="12" t="s">
        <v>12</v>
      </c>
      <c r="AZ2" s="13" t="s">
        <v>13</v>
      </c>
      <c r="BA2" s="13" t="s">
        <v>19</v>
      </c>
      <c r="BB2" s="13" t="s">
        <v>15</v>
      </c>
      <c r="BC2" s="13" t="s">
        <v>16</v>
      </c>
      <c r="BD2" s="13" t="s">
        <v>17</v>
      </c>
      <c r="BE2" s="13" t="s">
        <v>18</v>
      </c>
      <c r="BF2" s="14" t="s">
        <v>12</v>
      </c>
      <c r="BG2" s="15" t="s">
        <v>13</v>
      </c>
      <c r="BH2" s="15" t="s">
        <v>19</v>
      </c>
      <c r="BI2" s="15" t="s">
        <v>15</v>
      </c>
      <c r="BJ2" s="15" t="s">
        <v>16</v>
      </c>
      <c r="BK2" s="15" t="s">
        <v>17</v>
      </c>
      <c r="BL2" s="16" t="s">
        <v>18</v>
      </c>
      <c r="BM2" s="15" t="s">
        <v>20</v>
      </c>
      <c r="BN2" s="15" t="s">
        <v>21</v>
      </c>
      <c r="BO2" s="17" t="s">
        <v>20</v>
      </c>
      <c r="BP2" s="15" t="s">
        <v>21</v>
      </c>
      <c r="BQ2" s="18"/>
    </row>
    <row r="3" spans="1:69" x14ac:dyDescent="0.25">
      <c r="A3" s="19">
        <v>43101</v>
      </c>
      <c r="B3" s="20">
        <v>27878</v>
      </c>
      <c r="C3" s="20">
        <v>51845</v>
      </c>
      <c r="D3" s="20">
        <v>2423</v>
      </c>
      <c r="E3" s="20">
        <v>40327</v>
      </c>
      <c r="F3" s="20">
        <v>17600</v>
      </c>
      <c r="G3" s="20">
        <v>100063</v>
      </c>
      <c r="H3" s="21">
        <v>24183</v>
      </c>
      <c r="AJ3" s="24"/>
      <c r="AK3" s="23"/>
      <c r="AL3" s="23"/>
      <c r="AM3" s="23"/>
      <c r="AN3" s="23"/>
      <c r="AO3" s="23"/>
      <c r="AP3" s="23"/>
      <c r="AQ3" s="23"/>
      <c r="AR3" s="26"/>
      <c r="AS3" s="20"/>
      <c r="AT3" s="20"/>
      <c r="AU3" s="20"/>
      <c r="AV3" s="20"/>
      <c r="AW3" s="20"/>
      <c r="AX3" s="21"/>
      <c r="AY3" s="27">
        <v>70705.078260869574</v>
      </c>
      <c r="AZ3" s="28">
        <v>102292.94782608697</v>
      </c>
      <c r="BA3" s="28">
        <v>3876.7652173913043</v>
      </c>
      <c r="BB3" s="28">
        <v>81094.843478260882</v>
      </c>
      <c r="BC3" s="28">
        <v>44978.904347826086</v>
      </c>
      <c r="BD3" s="28">
        <v>237075.4347826087</v>
      </c>
      <c r="BE3" s="28">
        <v>47198.973913043483</v>
      </c>
      <c r="BF3" s="29">
        <v>81310.84</v>
      </c>
      <c r="BG3" s="30">
        <v>117636.89</v>
      </c>
      <c r="BH3" s="30">
        <v>4458.28</v>
      </c>
      <c r="BI3" s="30">
        <v>93259.07</v>
      </c>
      <c r="BJ3" s="30">
        <v>51725.74</v>
      </c>
      <c r="BK3" s="30">
        <v>272636.75</v>
      </c>
      <c r="BL3" s="31">
        <v>54278.82</v>
      </c>
      <c r="BM3" s="32">
        <v>330398.67</v>
      </c>
      <c r="BN3" s="32">
        <v>267596</v>
      </c>
      <c r="BO3" s="33">
        <f>BM3/1.15</f>
        <v>287303.19130434783</v>
      </c>
      <c r="BP3" s="32">
        <f>BN3/1.15</f>
        <v>232692.17391304349</v>
      </c>
      <c r="BQ3" s="34"/>
    </row>
    <row r="4" spans="1:69" x14ac:dyDescent="0.25">
      <c r="A4" s="19">
        <v>43132</v>
      </c>
      <c r="B4" s="20">
        <v>30950</v>
      </c>
      <c r="C4" s="20">
        <v>60195</v>
      </c>
      <c r="D4" s="20">
        <v>3647</v>
      </c>
      <c r="E4" s="20">
        <v>48432</v>
      </c>
      <c r="F4" s="20">
        <v>19086</v>
      </c>
      <c r="G4" s="20">
        <v>98774</v>
      </c>
      <c r="H4" s="21">
        <v>28745</v>
      </c>
      <c r="AJ4" s="24"/>
      <c r="AK4" s="23"/>
      <c r="AL4" s="23"/>
      <c r="AM4" s="23"/>
      <c r="AN4" s="23"/>
      <c r="AO4" s="23"/>
      <c r="AP4" s="23"/>
      <c r="AQ4" s="23"/>
      <c r="AR4" s="26"/>
      <c r="AS4" s="20"/>
      <c r="AT4" s="20"/>
      <c r="AU4" s="20"/>
      <c r="AV4" s="20"/>
      <c r="AW4" s="20"/>
      <c r="AX4" s="21"/>
      <c r="AY4" s="27">
        <v>74884.843478260882</v>
      </c>
      <c r="AZ4" s="28">
        <v>115288.97391304349</v>
      </c>
      <c r="BA4" s="28">
        <v>5610.9826086956527</v>
      </c>
      <c r="BB4" s="28">
        <v>94376.104347826098</v>
      </c>
      <c r="BC4" s="28">
        <v>48982.747826086961</v>
      </c>
      <c r="BD4" s="28">
        <v>231518.71304347829</v>
      </c>
      <c r="BE4" s="28">
        <v>52588.339130434782</v>
      </c>
      <c r="BF4" s="29">
        <v>86117.57</v>
      </c>
      <c r="BG4" s="30">
        <v>132582.32</v>
      </c>
      <c r="BH4" s="30">
        <v>6452.63</v>
      </c>
      <c r="BI4" s="30">
        <v>108532.52</v>
      </c>
      <c r="BJ4" s="30">
        <v>56330.16</v>
      </c>
      <c r="BK4" s="30">
        <v>266246.52</v>
      </c>
      <c r="BL4" s="31">
        <v>60476.59</v>
      </c>
      <c r="BM4" s="32">
        <v>382934.82</v>
      </c>
      <c r="BN4" s="32">
        <v>261072.52</v>
      </c>
      <c r="BO4" s="33">
        <f t="shared" ref="BO4:BP31" si="0">BM4/1.15</f>
        <v>332986.80000000005</v>
      </c>
      <c r="BP4" s="32">
        <f t="shared" si="0"/>
        <v>227019.58260869567</v>
      </c>
      <c r="BQ4" s="34"/>
    </row>
    <row r="5" spans="1:69" x14ac:dyDescent="0.25">
      <c r="A5" s="19">
        <v>43160</v>
      </c>
      <c r="B5" s="20">
        <v>43142</v>
      </c>
      <c r="C5" s="20">
        <v>67127</v>
      </c>
      <c r="D5" s="20">
        <v>6441</v>
      </c>
      <c r="E5" s="20">
        <v>55810</v>
      </c>
      <c r="F5" s="20">
        <v>20670</v>
      </c>
      <c r="G5" s="20">
        <v>107971</v>
      </c>
      <c r="H5" s="21">
        <v>40206</v>
      </c>
      <c r="AJ5" s="24"/>
      <c r="AK5" s="23"/>
      <c r="AL5" s="23"/>
      <c r="AM5" s="23"/>
      <c r="AN5" s="23"/>
      <c r="AO5" s="23"/>
      <c r="AP5" s="23"/>
      <c r="AQ5" s="23"/>
      <c r="AR5" s="26"/>
      <c r="AS5" s="20"/>
      <c r="AT5" s="20"/>
      <c r="AU5" s="20"/>
      <c r="AV5" s="20"/>
      <c r="AW5" s="20"/>
      <c r="AX5" s="21"/>
      <c r="AY5" s="27">
        <v>103509.19130434784</v>
      </c>
      <c r="AZ5" s="28">
        <v>128574.03478260872</v>
      </c>
      <c r="BA5" s="28">
        <v>10052.008695652174</v>
      </c>
      <c r="BB5" s="28">
        <v>108579.20869565218</v>
      </c>
      <c r="BC5" s="28">
        <v>54447.078260869566</v>
      </c>
      <c r="BD5" s="28">
        <v>247644.34782608697</v>
      </c>
      <c r="BE5" s="28">
        <v>74067.382608695669</v>
      </c>
      <c r="BF5" s="29">
        <v>119035.57</v>
      </c>
      <c r="BG5" s="30">
        <v>147860.14000000001</v>
      </c>
      <c r="BH5" s="30">
        <v>11559.81</v>
      </c>
      <c r="BI5" s="30">
        <v>124866.09</v>
      </c>
      <c r="BJ5" s="30">
        <v>62614.14</v>
      </c>
      <c r="BK5" s="30">
        <v>284791</v>
      </c>
      <c r="BL5" s="31">
        <v>85177.49</v>
      </c>
      <c r="BM5" s="32">
        <v>471660.93</v>
      </c>
      <c r="BN5" s="32">
        <v>277927</v>
      </c>
      <c r="BO5" s="33">
        <f t="shared" si="0"/>
        <v>410139.93913043482</v>
      </c>
      <c r="BP5" s="32">
        <f t="shared" si="0"/>
        <v>241675.65217391305</v>
      </c>
      <c r="BQ5" s="34"/>
    </row>
    <row r="6" spans="1:69" x14ac:dyDescent="0.25">
      <c r="A6" s="19">
        <v>43191</v>
      </c>
      <c r="B6" s="20">
        <v>28890</v>
      </c>
      <c r="C6" s="20">
        <v>55567</v>
      </c>
      <c r="D6" s="20">
        <v>3175</v>
      </c>
      <c r="E6" s="20">
        <v>45445</v>
      </c>
      <c r="F6" s="20">
        <v>19397</v>
      </c>
      <c r="G6" s="20">
        <v>101274</v>
      </c>
      <c r="H6" s="21">
        <v>26033</v>
      </c>
      <c r="AJ6" s="24"/>
      <c r="AK6" s="23"/>
      <c r="AL6" s="23"/>
      <c r="AM6" s="23"/>
      <c r="AN6" s="23"/>
      <c r="AO6" s="23"/>
      <c r="AP6" s="23"/>
      <c r="AQ6" s="23"/>
      <c r="AR6" s="26"/>
      <c r="AS6" s="20"/>
      <c r="AT6" s="20"/>
      <c r="AU6" s="20"/>
      <c r="AV6" s="20"/>
      <c r="AW6" s="20"/>
      <c r="AX6" s="21"/>
      <c r="AY6" s="27">
        <v>67313.547826086957</v>
      </c>
      <c r="AZ6" s="28">
        <v>105482.51304347826</v>
      </c>
      <c r="BA6" s="28">
        <v>5205.5391304347831</v>
      </c>
      <c r="BB6" s="28">
        <v>88226.869565217392</v>
      </c>
      <c r="BC6" s="28">
        <v>50317.278260869571</v>
      </c>
      <c r="BD6" s="28">
        <v>228290.65217391305</v>
      </c>
      <c r="BE6" s="28">
        <v>48937.130434782608</v>
      </c>
      <c r="BF6" s="29">
        <v>77410.58</v>
      </c>
      <c r="BG6" s="30">
        <v>121304.89</v>
      </c>
      <c r="BH6" s="30">
        <v>5986.37</v>
      </c>
      <c r="BI6" s="30">
        <v>101460.9</v>
      </c>
      <c r="BJ6" s="30">
        <v>57864.87</v>
      </c>
      <c r="BK6" s="30">
        <v>262534.25</v>
      </c>
      <c r="BL6" s="31">
        <v>56277.7</v>
      </c>
      <c r="BM6" s="32">
        <v>352557.57</v>
      </c>
      <c r="BN6" s="32">
        <v>256232.5</v>
      </c>
      <c r="BO6" s="33">
        <f t="shared" si="0"/>
        <v>306571.80000000005</v>
      </c>
      <c r="BP6" s="32">
        <f t="shared" si="0"/>
        <v>222810.86956521741</v>
      </c>
      <c r="BQ6" s="34"/>
    </row>
    <row r="7" spans="1:69" x14ac:dyDescent="0.25">
      <c r="A7" s="19">
        <v>43221</v>
      </c>
      <c r="B7" s="20">
        <v>40007</v>
      </c>
      <c r="C7" s="20">
        <v>69290</v>
      </c>
      <c r="D7" s="20">
        <v>6052</v>
      </c>
      <c r="E7" s="20">
        <v>57075</v>
      </c>
      <c r="F7" s="20">
        <v>23986</v>
      </c>
      <c r="G7" s="20">
        <v>98658</v>
      </c>
      <c r="H7" s="21">
        <v>40721</v>
      </c>
      <c r="AJ7" s="24"/>
      <c r="AK7" s="23"/>
      <c r="AL7" s="23"/>
      <c r="AM7" s="23"/>
      <c r="AN7" s="23"/>
      <c r="AO7" s="23"/>
      <c r="AP7" s="23"/>
      <c r="AQ7" s="23"/>
      <c r="AR7" s="26"/>
      <c r="AS7" s="20"/>
      <c r="AT7" s="20"/>
      <c r="AU7" s="20"/>
      <c r="AV7" s="20"/>
      <c r="AW7" s="20"/>
      <c r="AX7" s="21"/>
      <c r="AY7" s="27">
        <v>89238.539130434801</v>
      </c>
      <c r="AZ7" s="28">
        <v>129156.12173913045</v>
      </c>
      <c r="BA7" s="28">
        <v>9361.5391304347831</v>
      </c>
      <c r="BB7" s="28">
        <v>107321.96521739131</v>
      </c>
      <c r="BC7" s="28">
        <v>61697.495652173915</v>
      </c>
      <c r="BD7" s="28">
        <v>203424.78260869568</v>
      </c>
      <c r="BE7" s="28">
        <v>73820.904347826086</v>
      </c>
      <c r="BF7" s="29">
        <v>102624.32000000001</v>
      </c>
      <c r="BG7" s="30">
        <v>148529.54</v>
      </c>
      <c r="BH7" s="30">
        <v>10765.77</v>
      </c>
      <c r="BI7" s="30">
        <v>123420.26</v>
      </c>
      <c r="BJ7" s="30">
        <v>70952.12</v>
      </c>
      <c r="BK7" s="30">
        <v>233938.5</v>
      </c>
      <c r="BL7" s="31">
        <v>84894.04</v>
      </c>
      <c r="BM7" s="32">
        <v>459134.28</v>
      </c>
      <c r="BN7" s="32">
        <v>227763.5</v>
      </c>
      <c r="BO7" s="33">
        <f t="shared" si="0"/>
        <v>399247.20000000007</v>
      </c>
      <c r="BP7" s="32">
        <f t="shared" si="0"/>
        <v>198055.21739130435</v>
      </c>
      <c r="BQ7" s="34"/>
    </row>
    <row r="8" spans="1:69" x14ac:dyDescent="0.25">
      <c r="A8" s="19">
        <v>43252</v>
      </c>
      <c r="B8" s="20">
        <v>35223</v>
      </c>
      <c r="C8" s="20">
        <v>61367</v>
      </c>
      <c r="D8" s="20">
        <v>4626</v>
      </c>
      <c r="E8" s="20">
        <v>49451</v>
      </c>
      <c r="F8" s="20">
        <v>20928</v>
      </c>
      <c r="G8" s="20">
        <v>108268</v>
      </c>
      <c r="H8" s="21">
        <v>34622</v>
      </c>
      <c r="AJ8" s="24"/>
      <c r="AK8" s="23"/>
      <c r="AL8" s="23"/>
      <c r="AM8" s="23"/>
      <c r="AN8" s="23"/>
      <c r="AO8" s="23"/>
      <c r="AP8" s="23"/>
      <c r="AQ8" s="23"/>
      <c r="AR8" s="26"/>
      <c r="AS8" s="20"/>
      <c r="AT8" s="20"/>
      <c r="AU8" s="20"/>
      <c r="AV8" s="20"/>
      <c r="AW8" s="20"/>
      <c r="AX8" s="21"/>
      <c r="AY8" s="27">
        <v>79142.460869565228</v>
      </c>
      <c r="AZ8" s="28">
        <v>114001.84347826087</v>
      </c>
      <c r="BA8" s="28">
        <v>7159.8521739130438</v>
      </c>
      <c r="BB8" s="28">
        <v>92889.365217391314</v>
      </c>
      <c r="BC8" s="28">
        <v>53043.843478260875</v>
      </c>
      <c r="BD8" s="28">
        <v>219103.47826086957</v>
      </c>
      <c r="BE8" s="28">
        <v>62525.669565217402</v>
      </c>
      <c r="BF8" s="29">
        <v>91013.83</v>
      </c>
      <c r="BG8" s="30">
        <v>131102.12</v>
      </c>
      <c r="BH8" s="30">
        <v>8233.83</v>
      </c>
      <c r="BI8" s="30">
        <v>106822.77</v>
      </c>
      <c r="BJ8" s="30">
        <v>61000.42</v>
      </c>
      <c r="BK8" s="30">
        <v>251969</v>
      </c>
      <c r="BL8" s="31">
        <v>71904.52</v>
      </c>
      <c r="BM8" s="32">
        <v>395799.65</v>
      </c>
      <c r="BN8" s="32">
        <v>246444</v>
      </c>
      <c r="BO8" s="33">
        <f t="shared" si="0"/>
        <v>344173.60869565222</v>
      </c>
      <c r="BP8" s="32">
        <f t="shared" si="0"/>
        <v>214299.13043478262</v>
      </c>
      <c r="BQ8" s="34"/>
    </row>
    <row r="9" spans="1:69" x14ac:dyDescent="0.25">
      <c r="A9" s="19">
        <v>43282</v>
      </c>
      <c r="B9" s="20">
        <v>30369</v>
      </c>
      <c r="C9" s="20">
        <v>60014</v>
      </c>
      <c r="D9" s="20">
        <v>3991</v>
      </c>
      <c r="E9" s="20">
        <v>48526</v>
      </c>
      <c r="F9" s="20">
        <v>20638</v>
      </c>
      <c r="G9" s="35">
        <v>122752</v>
      </c>
      <c r="H9" s="21">
        <v>31734</v>
      </c>
      <c r="AJ9" s="24"/>
      <c r="AK9" s="23"/>
      <c r="AL9" s="23"/>
      <c r="AM9" s="23"/>
      <c r="AN9" s="23"/>
      <c r="AO9" s="23"/>
      <c r="AP9" s="23"/>
      <c r="AQ9" s="23"/>
      <c r="AR9" s="26"/>
      <c r="AS9" s="20"/>
      <c r="AT9" s="20"/>
      <c r="AU9" s="20"/>
      <c r="AV9" s="20"/>
      <c r="AW9" s="20"/>
      <c r="AX9" s="21"/>
      <c r="AY9" s="27">
        <v>67299.869565217406</v>
      </c>
      <c r="AZ9" s="28">
        <v>112452.55652173914</v>
      </c>
      <c r="BA9" s="28">
        <v>6339.9652173913046</v>
      </c>
      <c r="BB9" s="28">
        <v>92755</v>
      </c>
      <c r="BC9" s="28">
        <v>53637.321739130435</v>
      </c>
      <c r="BD9" s="28">
        <v>245461.95652173914</v>
      </c>
      <c r="BE9" s="28">
        <v>59225.130434782608</v>
      </c>
      <c r="BF9" s="29">
        <v>77394.850000000006</v>
      </c>
      <c r="BG9" s="30">
        <v>129320.44</v>
      </c>
      <c r="BH9" s="30">
        <v>7290.96</v>
      </c>
      <c r="BI9" s="30">
        <v>106668.25</v>
      </c>
      <c r="BJ9" s="30">
        <v>61682.92</v>
      </c>
      <c r="BK9" s="30">
        <v>282281.25</v>
      </c>
      <c r="BL9" s="31">
        <v>68108.899999999994</v>
      </c>
      <c r="BM9" s="32">
        <v>377728.2</v>
      </c>
      <c r="BN9" s="32">
        <v>277416</v>
      </c>
      <c r="BO9" s="33">
        <f t="shared" si="0"/>
        <v>328459.30434782611</v>
      </c>
      <c r="BP9" s="32">
        <f t="shared" si="0"/>
        <v>241231.30434782611</v>
      </c>
      <c r="BQ9" s="34"/>
    </row>
    <row r="10" spans="1:69" x14ac:dyDescent="0.25">
      <c r="A10" s="19">
        <v>43313</v>
      </c>
      <c r="B10" s="20">
        <v>40036</v>
      </c>
      <c r="C10" s="20">
        <v>68869</v>
      </c>
      <c r="D10" s="20">
        <v>5973</v>
      </c>
      <c r="E10" s="20">
        <v>57128</v>
      </c>
      <c r="F10" s="20">
        <v>23691</v>
      </c>
      <c r="G10" s="35">
        <v>117442</v>
      </c>
      <c r="H10" s="21">
        <v>40233</v>
      </c>
      <c r="AJ10" s="24"/>
      <c r="AK10" s="23"/>
      <c r="AL10" s="23"/>
      <c r="AM10" s="23"/>
      <c r="AN10" s="23"/>
      <c r="AO10" s="23"/>
      <c r="AP10" s="23"/>
      <c r="AQ10" s="23"/>
      <c r="AR10" s="26"/>
      <c r="AS10" s="20"/>
      <c r="AT10" s="20"/>
      <c r="AU10" s="20"/>
      <c r="AV10" s="20"/>
      <c r="AW10" s="20"/>
      <c r="AX10" s="21"/>
      <c r="AY10" s="27">
        <v>89250.713043478274</v>
      </c>
      <c r="AZ10" s="28">
        <v>127248.19130434784</v>
      </c>
      <c r="BA10" s="28">
        <v>9262.6173913043494</v>
      </c>
      <c r="BB10" s="28">
        <v>107051.24347826088</v>
      </c>
      <c r="BC10" s="28">
        <v>60727.513043478262</v>
      </c>
      <c r="BD10" s="28">
        <v>232729.13043478262</v>
      </c>
      <c r="BE10" s="28">
        <v>72503.513043478262</v>
      </c>
      <c r="BF10" s="29">
        <v>102638.32</v>
      </c>
      <c r="BG10" s="30">
        <v>146335.42000000001</v>
      </c>
      <c r="BH10" s="30">
        <v>10652.01</v>
      </c>
      <c r="BI10" s="30">
        <v>123108.93</v>
      </c>
      <c r="BJ10" s="30">
        <v>69836.639999999999</v>
      </c>
      <c r="BK10" s="30">
        <v>267638.5</v>
      </c>
      <c r="BL10" s="31">
        <v>83379.039999999994</v>
      </c>
      <c r="BM10" s="32">
        <v>449152.42</v>
      </c>
      <c r="BN10" s="32">
        <v>262445</v>
      </c>
      <c r="BO10" s="33">
        <f t="shared" si="0"/>
        <v>390567.32173913048</v>
      </c>
      <c r="BP10" s="32">
        <f t="shared" si="0"/>
        <v>228213.04347826089</v>
      </c>
      <c r="BQ10" s="34"/>
    </row>
    <row r="11" spans="1:69" x14ac:dyDescent="0.25">
      <c r="A11" s="19">
        <v>43344</v>
      </c>
      <c r="B11" s="20">
        <v>37344</v>
      </c>
      <c r="C11" s="20">
        <v>65534</v>
      </c>
      <c r="D11" s="20">
        <v>5688</v>
      </c>
      <c r="E11" s="20">
        <v>53551</v>
      </c>
      <c r="F11" s="20">
        <v>22679</v>
      </c>
      <c r="G11" s="35">
        <v>103974</v>
      </c>
      <c r="H11" s="21">
        <v>36642</v>
      </c>
      <c r="AJ11" s="24"/>
      <c r="AK11" s="23"/>
      <c r="AL11" s="23"/>
      <c r="AM11" s="23"/>
      <c r="AN11" s="23"/>
      <c r="AO11" s="23"/>
      <c r="AP11" s="23"/>
      <c r="AQ11" s="23"/>
      <c r="AR11" s="26"/>
      <c r="AS11" s="20"/>
      <c r="AT11" s="20"/>
      <c r="AU11" s="20"/>
      <c r="AV11" s="20"/>
      <c r="AW11" s="20"/>
      <c r="AX11" s="21"/>
      <c r="AY11" s="27">
        <v>81823.026086956525</v>
      </c>
      <c r="AZ11" s="28">
        <v>117013.55652173914</v>
      </c>
      <c r="BA11" s="28">
        <v>8642.7913043478256</v>
      </c>
      <c r="BB11" s="28">
        <v>97531.573913043481</v>
      </c>
      <c r="BC11" s="28">
        <v>55561.843478260875</v>
      </c>
      <c r="BD11" s="28">
        <v>210005.65217391305</v>
      </c>
      <c r="BE11" s="28">
        <v>64127.408695652186</v>
      </c>
      <c r="BF11" s="29">
        <v>94096.48</v>
      </c>
      <c r="BG11" s="30">
        <v>134565.59</v>
      </c>
      <c r="BH11" s="30">
        <v>9939.2099999999991</v>
      </c>
      <c r="BI11" s="30">
        <v>112161.31</v>
      </c>
      <c r="BJ11" s="30">
        <v>63896.12</v>
      </c>
      <c r="BK11" s="30">
        <v>241506.5</v>
      </c>
      <c r="BL11" s="31">
        <v>73746.52</v>
      </c>
      <c r="BM11" s="32">
        <v>409904.6</v>
      </c>
      <c r="BN11" s="32">
        <v>235871</v>
      </c>
      <c r="BO11" s="33">
        <f t="shared" si="0"/>
        <v>356438.78260869568</v>
      </c>
      <c r="BP11" s="32">
        <f t="shared" si="0"/>
        <v>205105.21739130435</v>
      </c>
      <c r="BQ11" s="34"/>
    </row>
    <row r="12" spans="1:69" x14ac:dyDescent="0.25">
      <c r="A12" s="19">
        <v>43374</v>
      </c>
      <c r="B12" s="20">
        <v>35396</v>
      </c>
      <c r="C12" s="20">
        <v>65526</v>
      </c>
      <c r="D12" s="20">
        <v>3816</v>
      </c>
      <c r="E12" s="20">
        <v>52979</v>
      </c>
      <c r="F12" s="20">
        <v>22475</v>
      </c>
      <c r="G12" s="35">
        <v>111657</v>
      </c>
      <c r="H12" s="21">
        <v>32773</v>
      </c>
      <c r="AJ12" s="24"/>
      <c r="AK12" s="23"/>
      <c r="AL12" s="23"/>
      <c r="AM12" s="23"/>
      <c r="AN12" s="23"/>
      <c r="AO12" s="23"/>
      <c r="AP12" s="23"/>
      <c r="AQ12" s="23"/>
      <c r="AR12" s="26"/>
      <c r="AS12" s="20"/>
      <c r="AT12" s="20"/>
      <c r="AU12" s="20"/>
      <c r="AV12" s="20"/>
      <c r="AW12" s="20"/>
      <c r="AX12" s="21"/>
      <c r="AY12" s="27">
        <v>81681.234782608706</v>
      </c>
      <c r="AZ12" s="28">
        <v>122297.75652173915</v>
      </c>
      <c r="BA12" s="28">
        <v>5960.0956521739135</v>
      </c>
      <c r="BB12" s="28">
        <v>100915.13913043479</v>
      </c>
      <c r="BC12" s="28">
        <v>57705.269565217393</v>
      </c>
      <c r="BD12" s="28">
        <v>228037.60869565219</v>
      </c>
      <c r="BE12" s="28">
        <v>60243.704347826089</v>
      </c>
      <c r="BF12" s="29">
        <v>93933.42</v>
      </c>
      <c r="BG12" s="30">
        <v>140642.42000000001</v>
      </c>
      <c r="BH12" s="30">
        <v>6854.11</v>
      </c>
      <c r="BI12" s="30">
        <v>116052.41</v>
      </c>
      <c r="BJ12" s="30">
        <v>66361.06</v>
      </c>
      <c r="BK12" s="30">
        <v>262243.25</v>
      </c>
      <c r="BL12" s="31">
        <v>69280.259999999995</v>
      </c>
      <c r="BM12" s="32">
        <v>408580</v>
      </c>
      <c r="BN12" s="32">
        <v>256156</v>
      </c>
      <c r="BO12" s="33">
        <f t="shared" si="0"/>
        <v>355286.95652173914</v>
      </c>
      <c r="BP12" s="32">
        <f t="shared" si="0"/>
        <v>222744.34782608697</v>
      </c>
      <c r="BQ12" s="34"/>
    </row>
    <row r="13" spans="1:69" x14ac:dyDescent="0.25">
      <c r="A13" s="19">
        <v>43405</v>
      </c>
      <c r="B13" s="20">
        <v>38134</v>
      </c>
      <c r="C13" s="20">
        <v>67850</v>
      </c>
      <c r="D13" s="20">
        <v>5014</v>
      </c>
      <c r="E13" s="20">
        <v>54118</v>
      </c>
      <c r="F13" s="20">
        <v>23723</v>
      </c>
      <c r="G13" s="35">
        <v>125600</v>
      </c>
      <c r="H13" s="21">
        <v>35055</v>
      </c>
      <c r="AJ13" s="24"/>
      <c r="AK13" s="23"/>
      <c r="AL13" s="23"/>
      <c r="AM13" s="23"/>
      <c r="AN13" s="23"/>
      <c r="AO13" s="23"/>
      <c r="AP13" s="23"/>
      <c r="AQ13" s="23"/>
      <c r="AR13" s="26"/>
      <c r="AS13" s="20"/>
      <c r="AT13" s="20"/>
      <c r="AU13" s="20"/>
      <c r="AV13" s="20"/>
      <c r="AW13" s="20"/>
      <c r="AX13" s="21"/>
      <c r="AY13" s="27">
        <v>89469.513043478277</v>
      </c>
      <c r="AZ13" s="28">
        <v>126327.18260869567</v>
      </c>
      <c r="BA13" s="28">
        <v>7791.1478260869571</v>
      </c>
      <c r="BB13" s="28">
        <v>103306.09565217391</v>
      </c>
      <c r="BC13" s="28">
        <v>61191.547826086957</v>
      </c>
      <c r="BD13" s="28">
        <v>273236.52173913043</v>
      </c>
      <c r="BE13" s="28">
        <v>64312.79130434784</v>
      </c>
      <c r="BF13" s="29">
        <v>102889.94</v>
      </c>
      <c r="BG13" s="30">
        <v>145276.26</v>
      </c>
      <c r="BH13" s="30">
        <v>8959.82</v>
      </c>
      <c r="BI13" s="30">
        <v>118802.01</v>
      </c>
      <c r="BJ13" s="30">
        <v>70370.28</v>
      </c>
      <c r="BK13" s="30">
        <v>314222</v>
      </c>
      <c r="BL13" s="31">
        <v>73959.710000000006</v>
      </c>
      <c r="BM13" s="32">
        <v>432323.35</v>
      </c>
      <c r="BN13" s="32">
        <v>308183.5</v>
      </c>
      <c r="BO13" s="33">
        <f t="shared" si="0"/>
        <v>375933.34782608697</v>
      </c>
      <c r="BP13" s="32">
        <f t="shared" si="0"/>
        <v>267985.65217391308</v>
      </c>
      <c r="BQ13" s="34"/>
    </row>
    <row r="14" spans="1:69" x14ac:dyDescent="0.25">
      <c r="A14" s="19">
        <v>43435</v>
      </c>
      <c r="B14" s="20">
        <v>29892</v>
      </c>
      <c r="C14" s="20">
        <v>57368</v>
      </c>
      <c r="D14" s="20">
        <v>3032</v>
      </c>
      <c r="E14" s="20">
        <v>43521</v>
      </c>
      <c r="F14" s="20">
        <v>18937</v>
      </c>
      <c r="G14" s="35">
        <v>118997</v>
      </c>
      <c r="H14" s="21">
        <v>24770</v>
      </c>
      <c r="AJ14" s="24"/>
      <c r="AK14" s="23"/>
      <c r="AL14" s="23"/>
      <c r="AM14" s="23"/>
      <c r="AN14" s="23"/>
      <c r="AO14" s="23"/>
      <c r="AP14" s="23"/>
      <c r="AQ14" s="23"/>
      <c r="AR14" s="26"/>
      <c r="AS14" s="20"/>
      <c r="AT14" s="20"/>
      <c r="AU14" s="20"/>
      <c r="AV14" s="20"/>
      <c r="AW14" s="20"/>
      <c r="AX14" s="21"/>
      <c r="AY14" s="27">
        <v>75244.156521739133</v>
      </c>
      <c r="AZ14" s="28">
        <v>109812.33913043479</v>
      </c>
      <c r="BA14" s="28">
        <v>5014.1913043478262</v>
      </c>
      <c r="BB14" s="28">
        <v>85911.869565217392</v>
      </c>
      <c r="BC14" s="28">
        <v>49902.565217391304</v>
      </c>
      <c r="BD14" s="28">
        <v>258010.4347826087</v>
      </c>
      <c r="BE14" s="28">
        <v>47023.878260869569</v>
      </c>
      <c r="BF14" s="29">
        <v>86530.78</v>
      </c>
      <c r="BG14" s="30">
        <v>126284.19</v>
      </c>
      <c r="BH14" s="30">
        <v>5766.32</v>
      </c>
      <c r="BI14" s="30">
        <v>98798.65</v>
      </c>
      <c r="BJ14" s="30">
        <v>57387.95</v>
      </c>
      <c r="BK14" s="30">
        <v>296712</v>
      </c>
      <c r="BL14" s="31">
        <v>54077.46</v>
      </c>
      <c r="BM14" s="32">
        <v>347632.2</v>
      </c>
      <c r="BN14" s="32">
        <v>290803.5</v>
      </c>
      <c r="BO14" s="33">
        <f>BM14/1.15</f>
        <v>302288.86956521741</v>
      </c>
      <c r="BP14" s="32">
        <f t="shared" si="0"/>
        <v>252872.60869565219</v>
      </c>
      <c r="BQ14" s="34"/>
    </row>
    <row r="15" spans="1:69" s="53" customFormat="1" x14ac:dyDescent="0.25">
      <c r="A15" s="36" t="s">
        <v>22</v>
      </c>
      <c r="B15" s="37">
        <f t="shared" ref="B15:F15" si="1">SUM(B3:B14)</f>
        <v>417261</v>
      </c>
      <c r="C15" s="37">
        <f t="shared" si="1"/>
        <v>750552</v>
      </c>
      <c r="D15" s="37">
        <f t="shared" si="1"/>
        <v>53878</v>
      </c>
      <c r="E15" s="37">
        <f t="shared" si="1"/>
        <v>606363</v>
      </c>
      <c r="F15" s="37">
        <f t="shared" si="1"/>
        <v>253810</v>
      </c>
      <c r="G15" s="38">
        <f>SUM(G3:G14)</f>
        <v>1315430</v>
      </c>
      <c r="H15" s="39">
        <f>SUM(H3:H14)</f>
        <v>395717</v>
      </c>
      <c r="I15" s="40"/>
      <c r="J15" s="41"/>
      <c r="K15" s="41"/>
      <c r="L15" s="41"/>
      <c r="M15" s="41"/>
      <c r="N15" s="41"/>
      <c r="O15" s="42"/>
      <c r="P15" s="40"/>
      <c r="Q15" s="41"/>
      <c r="R15" s="41"/>
      <c r="S15" s="41"/>
      <c r="T15" s="41"/>
      <c r="U15" s="41"/>
      <c r="V15" s="42"/>
      <c r="W15" s="40"/>
      <c r="X15" s="41"/>
      <c r="Y15" s="41"/>
      <c r="Z15" s="41"/>
      <c r="AA15" s="41"/>
      <c r="AB15" s="41"/>
      <c r="AC15" s="43"/>
      <c r="AD15" s="41"/>
      <c r="AE15" s="41"/>
      <c r="AF15" s="41"/>
      <c r="AG15" s="41"/>
      <c r="AH15" s="41"/>
      <c r="AI15" s="41"/>
      <c r="AJ15" s="42"/>
      <c r="AK15" s="41"/>
      <c r="AL15" s="41"/>
      <c r="AM15" s="41"/>
      <c r="AN15" s="41"/>
      <c r="AO15" s="41"/>
      <c r="AP15" s="41"/>
      <c r="AQ15" s="41"/>
      <c r="AR15" s="44"/>
      <c r="AS15" s="37"/>
      <c r="AT15" s="37"/>
      <c r="AU15" s="37"/>
      <c r="AV15" s="37"/>
      <c r="AW15" s="37"/>
      <c r="AX15" s="39"/>
      <c r="AY15" s="45">
        <v>969562.17391304357</v>
      </c>
      <c r="AZ15" s="46">
        <v>1409948.0173913045</v>
      </c>
      <c r="BA15" s="46">
        <v>84277.495652173922</v>
      </c>
      <c r="BB15" s="46">
        <v>1159959.2782608697</v>
      </c>
      <c r="BC15" s="46">
        <v>652193.40869565215</v>
      </c>
      <c r="BD15" s="46">
        <v>2814538.7130434783</v>
      </c>
      <c r="BE15" s="46">
        <v>726574.82608695666</v>
      </c>
      <c r="BF15" s="47">
        <f t="shared" ref="BF15:BL15" si="2">SUM(BF3:BF14)</f>
        <v>1114996.5</v>
      </c>
      <c r="BG15" s="48">
        <f t="shared" si="2"/>
        <v>1621440.22</v>
      </c>
      <c r="BH15" s="48">
        <f t="shared" si="2"/>
        <v>96919.12</v>
      </c>
      <c r="BI15" s="48">
        <f t="shared" si="2"/>
        <v>1333953.17</v>
      </c>
      <c r="BJ15" s="48">
        <f t="shared" si="2"/>
        <v>750022.41999999993</v>
      </c>
      <c r="BK15" s="48">
        <f t="shared" si="2"/>
        <v>3236719.52</v>
      </c>
      <c r="BL15" s="49">
        <f t="shared" si="2"/>
        <v>835561.05</v>
      </c>
      <c r="BM15" s="50"/>
      <c r="BN15" s="51"/>
      <c r="BO15" s="33"/>
      <c r="BP15" s="32"/>
      <c r="BQ15" s="52"/>
    </row>
    <row r="16" spans="1:69" x14ac:dyDescent="0.25">
      <c r="A16" s="19">
        <v>43466</v>
      </c>
      <c r="B16" s="20">
        <v>29422</v>
      </c>
      <c r="C16" s="20">
        <v>55337</v>
      </c>
      <c r="D16" s="20">
        <v>2441</v>
      </c>
      <c r="E16" s="20">
        <v>42006</v>
      </c>
      <c r="F16" s="20">
        <v>18721</v>
      </c>
      <c r="G16" s="35">
        <v>136055</v>
      </c>
      <c r="H16" s="21">
        <v>24215</v>
      </c>
      <c r="I16" s="22">
        <v>10828</v>
      </c>
      <c r="J16" s="23">
        <v>18219</v>
      </c>
      <c r="K16" s="23">
        <v>1151</v>
      </c>
      <c r="L16" s="23">
        <v>15100</v>
      </c>
      <c r="M16" s="23">
        <v>6478</v>
      </c>
      <c r="N16" s="23">
        <v>45079</v>
      </c>
      <c r="O16" s="24">
        <v>12506</v>
      </c>
      <c r="P16" s="22">
        <f t="shared" ref="P16:V31" si="3">B16-I16</f>
        <v>18594</v>
      </c>
      <c r="Q16" s="23">
        <f t="shared" si="3"/>
        <v>37118</v>
      </c>
      <c r="R16" s="23">
        <f t="shared" si="3"/>
        <v>1290</v>
      </c>
      <c r="S16" s="23">
        <f t="shared" si="3"/>
        <v>26906</v>
      </c>
      <c r="T16" s="23">
        <f t="shared" si="3"/>
        <v>12243</v>
      </c>
      <c r="U16" s="23">
        <f t="shared" si="3"/>
        <v>90976</v>
      </c>
      <c r="V16" s="24">
        <f t="shared" si="3"/>
        <v>11709</v>
      </c>
      <c r="W16" s="22">
        <v>4169</v>
      </c>
      <c r="X16" s="23">
        <v>7324</v>
      </c>
      <c r="Y16" s="23">
        <v>439</v>
      </c>
      <c r="Z16" s="23">
        <v>6171</v>
      </c>
      <c r="AA16" s="23">
        <v>2655</v>
      </c>
      <c r="AB16" s="23">
        <v>18366</v>
      </c>
      <c r="AC16" s="25">
        <v>5163</v>
      </c>
      <c r="AD16" s="23">
        <v>5426</v>
      </c>
      <c r="AE16" s="23">
        <v>12551</v>
      </c>
      <c r="AF16" s="23">
        <v>444</v>
      </c>
      <c r="AG16" s="23">
        <v>9395</v>
      </c>
      <c r="AH16" s="23">
        <v>5616</v>
      </c>
      <c r="AI16" s="23">
        <v>2030</v>
      </c>
      <c r="AJ16" s="24">
        <v>4071</v>
      </c>
      <c r="AK16" s="23">
        <f t="shared" ref="AK16:AQ31" si="4">AD16-AR16</f>
        <v>546</v>
      </c>
      <c r="AL16" s="23">
        <f t="shared" si="4"/>
        <v>1243</v>
      </c>
      <c r="AM16" s="23">
        <f t="shared" si="4"/>
        <v>75</v>
      </c>
      <c r="AN16" s="23">
        <f t="shared" si="4"/>
        <v>873</v>
      </c>
      <c r="AO16" s="23">
        <f t="shared" si="4"/>
        <v>521</v>
      </c>
      <c r="AP16" s="23">
        <f t="shared" si="4"/>
        <v>147</v>
      </c>
      <c r="AQ16" s="23">
        <f t="shared" si="4"/>
        <v>588</v>
      </c>
      <c r="AR16" s="26">
        <v>4880</v>
      </c>
      <c r="AS16" s="20">
        <v>11308</v>
      </c>
      <c r="AT16" s="20">
        <v>369</v>
      </c>
      <c r="AU16" s="20">
        <v>8522</v>
      </c>
      <c r="AV16" s="20">
        <v>5095</v>
      </c>
      <c r="AW16" s="20">
        <v>1883</v>
      </c>
      <c r="AX16" s="21">
        <v>3483</v>
      </c>
      <c r="AY16" s="27">
        <v>75308.469565217398</v>
      </c>
      <c r="AZ16" s="28">
        <v>107363.2695652174</v>
      </c>
      <c r="BA16" s="28">
        <v>3942.3565217391306</v>
      </c>
      <c r="BB16" s="28">
        <v>83181.147826086963</v>
      </c>
      <c r="BC16" s="28">
        <v>49011.060869565219</v>
      </c>
      <c r="BD16" s="28">
        <v>301496.95652173914</v>
      </c>
      <c r="BE16" s="28">
        <v>47047.478260869568</v>
      </c>
      <c r="BF16" s="29">
        <v>86604.74</v>
      </c>
      <c r="BG16" s="30">
        <v>123467.76</v>
      </c>
      <c r="BH16" s="30">
        <v>4533.71</v>
      </c>
      <c r="BI16" s="30">
        <v>95658.32</v>
      </c>
      <c r="BJ16" s="30">
        <v>56362.720000000001</v>
      </c>
      <c r="BK16" s="30">
        <v>346721.5</v>
      </c>
      <c r="BL16" s="31">
        <v>54104.6</v>
      </c>
      <c r="BM16" s="32">
        <v>342759.17</v>
      </c>
      <c r="BN16" s="32">
        <v>340267</v>
      </c>
      <c r="BO16" s="33">
        <f t="shared" si="0"/>
        <v>298051.45217391307</v>
      </c>
      <c r="BP16" s="32">
        <f t="shared" si="0"/>
        <v>295884.34782608697</v>
      </c>
      <c r="BQ16" s="34"/>
    </row>
    <row r="17" spans="1:69" x14ac:dyDescent="0.25">
      <c r="A17" s="19">
        <v>43497</v>
      </c>
      <c r="B17" s="20">
        <v>38285</v>
      </c>
      <c r="C17" s="20">
        <v>64920</v>
      </c>
      <c r="D17" s="20">
        <v>4207</v>
      </c>
      <c r="E17" s="20">
        <v>52923</v>
      </c>
      <c r="F17" s="20">
        <v>21582</v>
      </c>
      <c r="G17" s="35">
        <v>129439</v>
      </c>
      <c r="H17" s="21">
        <v>32075</v>
      </c>
      <c r="I17" s="22">
        <v>18187</v>
      </c>
      <c r="J17" s="23">
        <v>26174</v>
      </c>
      <c r="K17" s="23">
        <v>2677</v>
      </c>
      <c r="L17" s="23">
        <v>23989</v>
      </c>
      <c r="M17" s="23">
        <v>9866</v>
      </c>
      <c r="N17" s="23">
        <v>43849</v>
      </c>
      <c r="O17" s="24">
        <v>19855</v>
      </c>
      <c r="P17" s="22">
        <f t="shared" si="3"/>
        <v>20098</v>
      </c>
      <c r="Q17" s="23">
        <f t="shared" si="3"/>
        <v>38746</v>
      </c>
      <c r="R17" s="23">
        <f t="shared" si="3"/>
        <v>1530</v>
      </c>
      <c r="S17" s="23">
        <f t="shared" si="3"/>
        <v>28934</v>
      </c>
      <c r="T17" s="23">
        <f t="shared" si="3"/>
        <v>11716</v>
      </c>
      <c r="U17" s="23">
        <f t="shared" si="3"/>
        <v>85590</v>
      </c>
      <c r="V17" s="24">
        <f t="shared" si="3"/>
        <v>12220</v>
      </c>
      <c r="W17" s="22">
        <v>7785</v>
      </c>
      <c r="X17" s="23">
        <v>11574</v>
      </c>
      <c r="Y17" s="23">
        <v>1347</v>
      </c>
      <c r="Z17" s="23">
        <v>9981</v>
      </c>
      <c r="AA17" s="23">
        <v>4453</v>
      </c>
      <c r="AB17" s="23">
        <v>18669</v>
      </c>
      <c r="AC17" s="25">
        <v>8733</v>
      </c>
      <c r="AD17" s="23">
        <v>5440</v>
      </c>
      <c r="AE17" s="23">
        <v>12661</v>
      </c>
      <c r="AF17" s="23">
        <v>431</v>
      </c>
      <c r="AG17" s="23">
        <v>9788</v>
      </c>
      <c r="AH17" s="23">
        <v>5720</v>
      </c>
      <c r="AI17" s="23">
        <v>2067</v>
      </c>
      <c r="AJ17" s="24">
        <v>4125</v>
      </c>
      <c r="AK17" s="23">
        <f t="shared" si="4"/>
        <v>568</v>
      </c>
      <c r="AL17" s="23">
        <f t="shared" si="4"/>
        <v>1260</v>
      </c>
      <c r="AM17" s="23">
        <f t="shared" si="4"/>
        <v>68</v>
      </c>
      <c r="AN17" s="23">
        <f t="shared" si="4"/>
        <v>939</v>
      </c>
      <c r="AO17" s="23">
        <f t="shared" si="4"/>
        <v>531</v>
      </c>
      <c r="AP17" s="23">
        <f t="shared" si="4"/>
        <v>112</v>
      </c>
      <c r="AQ17" s="23">
        <f t="shared" si="4"/>
        <v>596</v>
      </c>
      <c r="AR17" s="26">
        <v>4872</v>
      </c>
      <c r="AS17" s="20">
        <v>11401</v>
      </c>
      <c r="AT17" s="20">
        <v>363</v>
      </c>
      <c r="AU17" s="20">
        <v>8849</v>
      </c>
      <c r="AV17" s="20">
        <v>5189</v>
      </c>
      <c r="AW17" s="20">
        <v>1955</v>
      </c>
      <c r="AX17" s="21">
        <v>3529</v>
      </c>
      <c r="AY17" s="27">
        <v>89842.313043478265</v>
      </c>
      <c r="AZ17" s="28">
        <v>122253.02608695654</v>
      </c>
      <c r="BA17" s="28">
        <v>6086.4086956521742</v>
      </c>
      <c r="BB17" s="28">
        <v>101612.55652173914</v>
      </c>
      <c r="BC17" s="28">
        <v>55728.99130434783</v>
      </c>
      <c r="BD17" s="28">
        <v>282731.08695652179</v>
      </c>
      <c r="BE17" s="28">
        <v>57773.182608695657</v>
      </c>
      <c r="BF17" s="29">
        <v>103318.66</v>
      </c>
      <c r="BG17" s="30">
        <v>140590.98000000001</v>
      </c>
      <c r="BH17" s="30">
        <v>6999.37</v>
      </c>
      <c r="BI17" s="30">
        <v>116854.44</v>
      </c>
      <c r="BJ17" s="30">
        <v>64088.34</v>
      </c>
      <c r="BK17" s="30">
        <v>325140.75</v>
      </c>
      <c r="BL17" s="31">
        <v>66439.16</v>
      </c>
      <c r="BM17" s="32">
        <v>419445.1</v>
      </c>
      <c r="BN17" s="32">
        <v>318254</v>
      </c>
      <c r="BO17" s="33">
        <f t="shared" si="0"/>
        <v>364734.86956521741</v>
      </c>
      <c r="BP17" s="32">
        <f t="shared" si="0"/>
        <v>276742.60869565222</v>
      </c>
      <c r="BQ17" s="34"/>
    </row>
    <row r="18" spans="1:69" x14ac:dyDescent="0.25">
      <c r="A18" s="19">
        <v>43525</v>
      </c>
      <c r="B18" s="20">
        <v>45079</v>
      </c>
      <c r="C18" s="20">
        <v>73929</v>
      </c>
      <c r="D18" s="20">
        <v>6110</v>
      </c>
      <c r="E18" s="20">
        <v>59977</v>
      </c>
      <c r="F18" s="20">
        <v>24804</v>
      </c>
      <c r="G18" s="35">
        <v>134084</v>
      </c>
      <c r="H18" s="21">
        <v>36694</v>
      </c>
      <c r="I18" s="22">
        <v>20526</v>
      </c>
      <c r="J18" s="23">
        <v>29050</v>
      </c>
      <c r="K18" s="23">
        <v>3549</v>
      </c>
      <c r="L18" s="23">
        <v>25394</v>
      </c>
      <c r="M18" s="23">
        <v>11092</v>
      </c>
      <c r="N18" s="23">
        <v>43824</v>
      </c>
      <c r="O18" s="24">
        <v>21601</v>
      </c>
      <c r="P18" s="22">
        <f t="shared" si="3"/>
        <v>24553</v>
      </c>
      <c r="Q18" s="23">
        <f t="shared" si="3"/>
        <v>44879</v>
      </c>
      <c r="R18" s="23">
        <f t="shared" si="3"/>
        <v>2561</v>
      </c>
      <c r="S18" s="23">
        <f t="shared" si="3"/>
        <v>34583</v>
      </c>
      <c r="T18" s="23">
        <f t="shared" si="3"/>
        <v>13712</v>
      </c>
      <c r="U18" s="23">
        <f t="shared" si="3"/>
        <v>90260</v>
      </c>
      <c r="V18" s="24">
        <f t="shared" si="3"/>
        <v>15093</v>
      </c>
      <c r="W18" s="22">
        <v>9127</v>
      </c>
      <c r="X18" s="23">
        <v>13531</v>
      </c>
      <c r="Y18" s="23">
        <v>1702</v>
      </c>
      <c r="Z18" s="23">
        <v>10705</v>
      </c>
      <c r="AA18" s="23">
        <v>5099</v>
      </c>
      <c r="AB18" s="23">
        <v>18728</v>
      </c>
      <c r="AC18" s="25">
        <v>9724</v>
      </c>
      <c r="AD18" s="23">
        <v>6192</v>
      </c>
      <c r="AE18" s="23">
        <v>14223</v>
      </c>
      <c r="AF18" s="23">
        <v>570</v>
      </c>
      <c r="AG18" s="23">
        <v>10919</v>
      </c>
      <c r="AH18" s="23">
        <v>6350</v>
      </c>
      <c r="AI18" s="23">
        <v>2471</v>
      </c>
      <c r="AJ18" s="24">
        <v>4435</v>
      </c>
      <c r="AK18" s="23">
        <f t="shared" si="4"/>
        <v>658</v>
      </c>
      <c r="AL18" s="23">
        <f t="shared" si="4"/>
        <v>1500</v>
      </c>
      <c r="AM18" s="23">
        <f t="shared" si="4"/>
        <v>88</v>
      </c>
      <c r="AN18" s="23">
        <f t="shared" si="4"/>
        <v>931</v>
      </c>
      <c r="AO18" s="23">
        <f t="shared" si="4"/>
        <v>615</v>
      </c>
      <c r="AP18" s="23">
        <f t="shared" si="4"/>
        <v>141</v>
      </c>
      <c r="AQ18" s="23">
        <f t="shared" si="4"/>
        <v>615</v>
      </c>
      <c r="AR18" s="26">
        <v>5534</v>
      </c>
      <c r="AS18" s="20">
        <v>12723</v>
      </c>
      <c r="AT18" s="20">
        <v>482</v>
      </c>
      <c r="AU18" s="20">
        <v>9988</v>
      </c>
      <c r="AV18" s="20">
        <v>5735</v>
      </c>
      <c r="AW18" s="20">
        <v>2330</v>
      </c>
      <c r="AX18" s="21">
        <v>3820</v>
      </c>
      <c r="AY18" s="27">
        <v>101857.60000000001</v>
      </c>
      <c r="AZ18" s="28">
        <v>137175.67826086958</v>
      </c>
      <c r="BA18" s="28">
        <v>9374.0000000000018</v>
      </c>
      <c r="BB18" s="28">
        <v>114432.90434782609</v>
      </c>
      <c r="BC18" s="28">
        <v>63574.678260869572</v>
      </c>
      <c r="BD18" s="28">
        <v>289237.60869565222</v>
      </c>
      <c r="BE18" s="28">
        <v>66832.608695652176</v>
      </c>
      <c r="BF18" s="29">
        <v>117136.24</v>
      </c>
      <c r="BG18" s="30">
        <v>157752.03</v>
      </c>
      <c r="BH18" s="30">
        <v>10780.1</v>
      </c>
      <c r="BI18" s="30">
        <v>131597.84</v>
      </c>
      <c r="BJ18" s="30">
        <v>73110.880000000005</v>
      </c>
      <c r="BK18" s="30">
        <v>332623.25</v>
      </c>
      <c r="BL18" s="31">
        <v>76857.5</v>
      </c>
      <c r="BM18" s="32">
        <v>479103.95</v>
      </c>
      <c r="BN18" s="32">
        <v>324469</v>
      </c>
      <c r="BO18" s="33">
        <f t="shared" si="0"/>
        <v>416612.13043478265</v>
      </c>
      <c r="BP18" s="32">
        <f t="shared" si="0"/>
        <v>282146.95652173914</v>
      </c>
      <c r="BQ18" s="34"/>
    </row>
    <row r="19" spans="1:69" x14ac:dyDescent="0.25">
      <c r="A19" s="19">
        <v>43556</v>
      </c>
      <c r="B19" s="20">
        <v>34304</v>
      </c>
      <c r="C19" s="20">
        <v>63600</v>
      </c>
      <c r="D19" s="20">
        <v>4834</v>
      </c>
      <c r="E19" s="20">
        <v>46578</v>
      </c>
      <c r="F19" s="20">
        <v>20311</v>
      </c>
      <c r="G19" s="35">
        <v>125244</v>
      </c>
      <c r="H19" s="21">
        <v>29118</v>
      </c>
      <c r="I19" s="22">
        <v>15387</v>
      </c>
      <c r="J19" s="23">
        <v>24550</v>
      </c>
      <c r="K19" s="23">
        <v>2676</v>
      </c>
      <c r="L19" s="23">
        <v>19081</v>
      </c>
      <c r="M19" s="23">
        <v>8531</v>
      </c>
      <c r="N19" s="23">
        <v>43866</v>
      </c>
      <c r="O19" s="24">
        <v>15575</v>
      </c>
      <c r="P19" s="22">
        <f t="shared" si="3"/>
        <v>18917</v>
      </c>
      <c r="Q19" s="23">
        <f t="shared" si="3"/>
        <v>39050</v>
      </c>
      <c r="R19" s="23">
        <f t="shared" si="3"/>
        <v>2158</v>
      </c>
      <c r="S19" s="23">
        <f t="shared" si="3"/>
        <v>27497</v>
      </c>
      <c r="T19" s="23">
        <f t="shared" si="3"/>
        <v>11780</v>
      </c>
      <c r="U19" s="23">
        <f t="shared" si="3"/>
        <v>81378</v>
      </c>
      <c r="V19" s="24">
        <f t="shared" si="3"/>
        <v>13543</v>
      </c>
      <c r="W19" s="22">
        <v>6430</v>
      </c>
      <c r="X19" s="23">
        <v>10801</v>
      </c>
      <c r="Y19" s="23">
        <v>1166</v>
      </c>
      <c r="Z19" s="23">
        <v>8611</v>
      </c>
      <c r="AA19" s="23">
        <v>3793</v>
      </c>
      <c r="AB19" s="23">
        <v>18393</v>
      </c>
      <c r="AC19" s="25">
        <v>7489</v>
      </c>
      <c r="AD19" s="23">
        <v>4989</v>
      </c>
      <c r="AE19" s="23">
        <v>13143</v>
      </c>
      <c r="AF19" s="23">
        <v>526</v>
      </c>
      <c r="AG19" s="23">
        <v>9544</v>
      </c>
      <c r="AH19" s="23">
        <v>5811</v>
      </c>
      <c r="AI19" s="23">
        <v>2137</v>
      </c>
      <c r="AJ19" s="24">
        <v>4023</v>
      </c>
      <c r="AK19" s="23">
        <f t="shared" si="4"/>
        <v>537</v>
      </c>
      <c r="AL19" s="23">
        <f t="shared" si="4"/>
        <v>1235</v>
      </c>
      <c r="AM19" s="23">
        <f t="shared" si="4"/>
        <v>74</v>
      </c>
      <c r="AN19" s="23">
        <f t="shared" si="4"/>
        <v>746</v>
      </c>
      <c r="AO19" s="23">
        <f t="shared" si="4"/>
        <v>523</v>
      </c>
      <c r="AP19" s="23">
        <f t="shared" si="4"/>
        <v>149</v>
      </c>
      <c r="AQ19" s="23">
        <f t="shared" si="4"/>
        <v>454</v>
      </c>
      <c r="AR19" s="26">
        <v>4452</v>
      </c>
      <c r="AS19" s="20">
        <v>11908</v>
      </c>
      <c r="AT19" s="20">
        <v>452</v>
      </c>
      <c r="AU19" s="20">
        <v>8798</v>
      </c>
      <c r="AV19" s="20">
        <v>5288</v>
      </c>
      <c r="AW19" s="20">
        <v>1988</v>
      </c>
      <c r="AX19" s="21">
        <v>3569</v>
      </c>
      <c r="AY19" s="27">
        <v>79396.173913043487</v>
      </c>
      <c r="AZ19" s="28">
        <v>118703.66956521739</v>
      </c>
      <c r="BA19" s="28">
        <v>7369.3826086956533</v>
      </c>
      <c r="BB19" s="28">
        <v>88775.913043478271</v>
      </c>
      <c r="BC19" s="28">
        <v>52805.843478260875</v>
      </c>
      <c r="BD19" s="28">
        <v>263726.95652173914</v>
      </c>
      <c r="BE19" s="28">
        <v>54168.060869565219</v>
      </c>
      <c r="BF19" s="29">
        <v>91305.600000000006</v>
      </c>
      <c r="BG19" s="30">
        <v>136509.22</v>
      </c>
      <c r="BH19" s="30">
        <v>8474.7900000000009</v>
      </c>
      <c r="BI19" s="30">
        <v>102092.3</v>
      </c>
      <c r="BJ19" s="30">
        <v>60726.720000000001</v>
      </c>
      <c r="BK19" s="30">
        <v>303286</v>
      </c>
      <c r="BL19" s="31">
        <v>62293.27</v>
      </c>
      <c r="BM19" s="32">
        <v>382143.69</v>
      </c>
      <c r="BN19" s="32">
        <v>296311.5</v>
      </c>
      <c r="BO19" s="33">
        <f t="shared" si="0"/>
        <v>332298.86086956522</v>
      </c>
      <c r="BP19" s="32">
        <f t="shared" si="0"/>
        <v>257662.17391304349</v>
      </c>
      <c r="BQ19" s="34"/>
    </row>
    <row r="20" spans="1:69" x14ac:dyDescent="0.25">
      <c r="A20" s="19">
        <v>43586</v>
      </c>
      <c r="B20" s="20">
        <v>42766</v>
      </c>
      <c r="C20" s="20">
        <v>76045</v>
      </c>
      <c r="D20" s="20">
        <v>5954</v>
      </c>
      <c r="E20" s="20">
        <v>58685</v>
      </c>
      <c r="F20" s="20">
        <v>24488</v>
      </c>
      <c r="G20" s="35">
        <v>118077</v>
      </c>
      <c r="H20" s="21">
        <v>37539</v>
      </c>
      <c r="I20" s="22">
        <v>21555</v>
      </c>
      <c r="J20" s="23">
        <v>32276</v>
      </c>
      <c r="K20" s="23">
        <v>3873</v>
      </c>
      <c r="L20" s="23">
        <v>26475</v>
      </c>
      <c r="M20" s="23">
        <v>11186</v>
      </c>
      <c r="N20" s="23">
        <v>43975</v>
      </c>
      <c r="O20" s="24">
        <v>21196</v>
      </c>
      <c r="P20" s="22">
        <f t="shared" si="3"/>
        <v>21211</v>
      </c>
      <c r="Q20" s="23">
        <f t="shared" si="3"/>
        <v>43769</v>
      </c>
      <c r="R20" s="23">
        <f t="shared" si="3"/>
        <v>2081</v>
      </c>
      <c r="S20" s="23">
        <f t="shared" si="3"/>
        <v>32210</v>
      </c>
      <c r="T20" s="23">
        <f t="shared" si="3"/>
        <v>13302</v>
      </c>
      <c r="U20" s="23">
        <f t="shared" si="3"/>
        <v>74102</v>
      </c>
      <c r="V20" s="24">
        <f t="shared" si="3"/>
        <v>16343</v>
      </c>
      <c r="W20" s="22">
        <v>9419</v>
      </c>
      <c r="X20" s="23">
        <v>15051</v>
      </c>
      <c r="Y20" s="23">
        <v>1841</v>
      </c>
      <c r="Z20" s="23">
        <v>11886</v>
      </c>
      <c r="AA20" s="23">
        <v>5048</v>
      </c>
      <c r="AB20" s="23">
        <v>19788</v>
      </c>
      <c r="AC20" s="25">
        <v>9877</v>
      </c>
      <c r="AD20" s="23">
        <v>5624</v>
      </c>
      <c r="AE20" s="23">
        <v>15243</v>
      </c>
      <c r="AF20" s="23">
        <v>555</v>
      </c>
      <c r="AG20" s="23">
        <v>11433</v>
      </c>
      <c r="AH20" s="23">
        <v>6831</v>
      </c>
      <c r="AI20" s="23">
        <v>1444</v>
      </c>
      <c r="AJ20" s="24">
        <v>4502</v>
      </c>
      <c r="AK20" s="23">
        <f t="shared" si="4"/>
        <v>711</v>
      </c>
      <c r="AL20" s="23">
        <f t="shared" si="4"/>
        <v>1708</v>
      </c>
      <c r="AM20" s="23">
        <f t="shared" si="4"/>
        <v>85</v>
      </c>
      <c r="AN20" s="23">
        <f t="shared" si="4"/>
        <v>1024</v>
      </c>
      <c r="AO20" s="23">
        <f t="shared" si="4"/>
        <v>718</v>
      </c>
      <c r="AP20" s="23">
        <f t="shared" si="4"/>
        <v>90</v>
      </c>
      <c r="AQ20" s="23">
        <f t="shared" si="4"/>
        <v>585</v>
      </c>
      <c r="AR20" s="26">
        <v>4913</v>
      </c>
      <c r="AS20" s="20">
        <v>13535</v>
      </c>
      <c r="AT20" s="20">
        <v>470</v>
      </c>
      <c r="AU20" s="20">
        <v>10409</v>
      </c>
      <c r="AV20" s="20">
        <v>6113</v>
      </c>
      <c r="AW20" s="20">
        <v>1354</v>
      </c>
      <c r="AX20" s="21">
        <v>3917</v>
      </c>
      <c r="AY20" s="27">
        <v>92952.408695652179</v>
      </c>
      <c r="AZ20" s="28">
        <v>140490.7043478261</v>
      </c>
      <c r="BA20" s="28">
        <v>8953.9913043478264</v>
      </c>
      <c r="BB20" s="28">
        <v>110247.6347826087</v>
      </c>
      <c r="BC20" s="28">
        <v>63217.965217391313</v>
      </c>
      <c r="BD20" s="28">
        <v>233138.91304347827</v>
      </c>
      <c r="BE20" s="28">
        <v>68615.808695652173</v>
      </c>
      <c r="BF20" s="29">
        <v>106895.27</v>
      </c>
      <c r="BG20" s="30">
        <v>161564.31</v>
      </c>
      <c r="BH20" s="30">
        <v>10297.09</v>
      </c>
      <c r="BI20" s="30">
        <v>126784.78</v>
      </c>
      <c r="BJ20" s="30">
        <v>72700.66</v>
      </c>
      <c r="BK20" s="30">
        <v>268109.75</v>
      </c>
      <c r="BL20" s="31">
        <v>78908.179999999993</v>
      </c>
      <c r="BM20" s="32">
        <v>466480.1</v>
      </c>
      <c r="BN20" s="32">
        <v>263329</v>
      </c>
      <c r="BO20" s="33">
        <f t="shared" si="0"/>
        <v>405634.86956521741</v>
      </c>
      <c r="BP20" s="32">
        <f t="shared" si="0"/>
        <v>228981.73913043481</v>
      </c>
      <c r="BQ20" s="34"/>
    </row>
    <row r="21" spans="1:69" x14ac:dyDescent="0.25">
      <c r="A21" s="19">
        <v>43617</v>
      </c>
      <c r="B21" s="20">
        <v>34033</v>
      </c>
      <c r="C21" s="20">
        <v>63349</v>
      </c>
      <c r="D21" s="20">
        <v>4656</v>
      </c>
      <c r="E21" s="20">
        <v>50109</v>
      </c>
      <c r="F21" s="20">
        <v>20313</v>
      </c>
      <c r="G21" s="35">
        <v>124736</v>
      </c>
      <c r="H21" s="21">
        <v>31902</v>
      </c>
      <c r="I21" s="22">
        <v>16379</v>
      </c>
      <c r="J21" s="23">
        <v>25179</v>
      </c>
      <c r="K21" s="23">
        <v>2930</v>
      </c>
      <c r="L21" s="23">
        <v>21699</v>
      </c>
      <c r="M21" s="23">
        <v>8890</v>
      </c>
      <c r="N21" s="23">
        <v>40284</v>
      </c>
      <c r="O21" s="24">
        <v>17968</v>
      </c>
      <c r="P21" s="22">
        <f t="shared" si="3"/>
        <v>17654</v>
      </c>
      <c r="Q21" s="23">
        <f t="shared" si="3"/>
        <v>38170</v>
      </c>
      <c r="R21" s="23">
        <f t="shared" si="3"/>
        <v>1726</v>
      </c>
      <c r="S21" s="23">
        <f t="shared" si="3"/>
        <v>28410</v>
      </c>
      <c r="T21" s="23">
        <f t="shared" si="3"/>
        <v>11423</v>
      </c>
      <c r="U21" s="23">
        <f t="shared" si="3"/>
        <v>84452</v>
      </c>
      <c r="V21" s="24">
        <f t="shared" si="3"/>
        <v>13934</v>
      </c>
      <c r="W21" s="22">
        <v>7029</v>
      </c>
      <c r="X21" s="23">
        <v>11776</v>
      </c>
      <c r="Y21" s="23">
        <v>1404</v>
      </c>
      <c r="Z21" s="23">
        <v>9448</v>
      </c>
      <c r="AA21" s="23">
        <v>3913</v>
      </c>
      <c r="AB21" s="23">
        <v>16598</v>
      </c>
      <c r="AC21" s="25">
        <v>8025</v>
      </c>
      <c r="AD21" s="23">
        <v>5088</v>
      </c>
      <c r="AE21" s="23">
        <v>12958</v>
      </c>
      <c r="AF21" s="23">
        <v>539</v>
      </c>
      <c r="AG21" s="23">
        <v>10086</v>
      </c>
      <c r="AH21" s="23">
        <v>5799</v>
      </c>
      <c r="AI21" s="23">
        <v>1574</v>
      </c>
      <c r="AJ21" s="24">
        <v>4071</v>
      </c>
      <c r="AK21" s="23">
        <f t="shared" si="4"/>
        <v>581</v>
      </c>
      <c r="AL21" s="23">
        <f t="shared" si="4"/>
        <v>1343</v>
      </c>
      <c r="AM21" s="23">
        <f t="shared" si="4"/>
        <v>72</v>
      </c>
      <c r="AN21" s="23">
        <f t="shared" si="4"/>
        <v>910</v>
      </c>
      <c r="AO21" s="23">
        <f t="shared" si="4"/>
        <v>535</v>
      </c>
      <c r="AP21" s="23">
        <f t="shared" si="4"/>
        <v>95</v>
      </c>
      <c r="AQ21" s="23">
        <f t="shared" si="4"/>
        <v>547</v>
      </c>
      <c r="AR21" s="26">
        <v>4507</v>
      </c>
      <c r="AS21" s="20">
        <v>11615</v>
      </c>
      <c r="AT21" s="20">
        <v>467</v>
      </c>
      <c r="AU21" s="20">
        <v>9176</v>
      </c>
      <c r="AV21" s="20">
        <v>5264</v>
      </c>
      <c r="AW21" s="20">
        <v>1479</v>
      </c>
      <c r="AX21" s="21">
        <v>3524</v>
      </c>
      <c r="AY21" s="27">
        <v>75026.669565217395</v>
      </c>
      <c r="AZ21" s="28">
        <v>116819.06956521739</v>
      </c>
      <c r="BA21" s="28">
        <v>6614.6086956521749</v>
      </c>
      <c r="BB21" s="28">
        <v>93740.826086956527</v>
      </c>
      <c r="BC21" s="28">
        <v>52204.243478260869</v>
      </c>
      <c r="BD21" s="28">
        <v>243228.69565217392</v>
      </c>
      <c r="BE21" s="28">
        <v>57270.608695652176</v>
      </c>
      <c r="BF21" s="29">
        <v>86280.67</v>
      </c>
      <c r="BG21" s="30">
        <v>134341.93</v>
      </c>
      <c r="BH21" s="30">
        <v>7606.8</v>
      </c>
      <c r="BI21" s="30">
        <v>107801.95</v>
      </c>
      <c r="BJ21" s="30">
        <v>60034.879999999997</v>
      </c>
      <c r="BK21" s="30">
        <v>279713</v>
      </c>
      <c r="BL21" s="31">
        <v>65861.2</v>
      </c>
      <c r="BM21" s="32">
        <v>382457.39</v>
      </c>
      <c r="BN21" s="32">
        <v>274467.5</v>
      </c>
      <c r="BO21" s="33">
        <f t="shared" si="0"/>
        <v>332571.6434782609</v>
      </c>
      <c r="BP21" s="32">
        <f t="shared" si="0"/>
        <v>238667.39130434784</v>
      </c>
      <c r="BQ21" s="34"/>
    </row>
    <row r="22" spans="1:69" x14ac:dyDescent="0.25">
      <c r="A22" s="19">
        <v>43647</v>
      </c>
      <c r="B22" s="35">
        <v>35354</v>
      </c>
      <c r="C22" s="35">
        <v>69309</v>
      </c>
      <c r="D22" s="35">
        <v>4679</v>
      </c>
      <c r="E22" s="35">
        <v>55007</v>
      </c>
      <c r="F22" s="35">
        <v>21849</v>
      </c>
      <c r="G22" s="35">
        <v>136766</v>
      </c>
      <c r="H22" s="54">
        <v>34454</v>
      </c>
      <c r="I22" s="22">
        <v>16412</v>
      </c>
      <c r="J22" s="23">
        <v>26758</v>
      </c>
      <c r="K22" s="23">
        <v>2803</v>
      </c>
      <c r="L22" s="23">
        <v>23133</v>
      </c>
      <c r="M22" s="23">
        <v>9115</v>
      </c>
      <c r="N22" s="23">
        <v>48623</v>
      </c>
      <c r="O22" s="24">
        <v>18817</v>
      </c>
      <c r="P22" s="22">
        <f t="shared" si="3"/>
        <v>18942</v>
      </c>
      <c r="Q22" s="23">
        <f t="shared" si="3"/>
        <v>42551</v>
      </c>
      <c r="R22" s="23">
        <f t="shared" si="3"/>
        <v>1876</v>
      </c>
      <c r="S22" s="23">
        <f t="shared" si="3"/>
        <v>31874</v>
      </c>
      <c r="T22" s="23">
        <f t="shared" si="3"/>
        <v>12734</v>
      </c>
      <c r="U22" s="23">
        <f t="shared" si="3"/>
        <v>88143</v>
      </c>
      <c r="V22" s="24">
        <f t="shared" si="3"/>
        <v>15637</v>
      </c>
      <c r="W22" s="22">
        <v>6856</v>
      </c>
      <c r="X22" s="23">
        <v>12114</v>
      </c>
      <c r="Y22" s="23">
        <v>1254</v>
      </c>
      <c r="Z22" s="23">
        <v>9969</v>
      </c>
      <c r="AA22" s="23">
        <v>3980</v>
      </c>
      <c r="AB22" s="23">
        <v>20307</v>
      </c>
      <c r="AC22" s="25">
        <v>8156</v>
      </c>
      <c r="AD22" s="23">
        <v>5464</v>
      </c>
      <c r="AE22" s="23">
        <v>14094</v>
      </c>
      <c r="AF22" s="23">
        <v>530</v>
      </c>
      <c r="AG22" s="23">
        <v>11325</v>
      </c>
      <c r="AH22" s="23">
        <v>6410</v>
      </c>
      <c r="AI22" s="23">
        <v>1216</v>
      </c>
      <c r="AJ22" s="24">
        <v>4570</v>
      </c>
      <c r="AK22" s="23">
        <f t="shared" si="4"/>
        <v>646</v>
      </c>
      <c r="AL22" s="23">
        <f t="shared" si="4"/>
        <v>1597</v>
      </c>
      <c r="AM22" s="23">
        <f t="shared" si="4"/>
        <v>60</v>
      </c>
      <c r="AN22" s="23">
        <f t="shared" si="4"/>
        <v>1088</v>
      </c>
      <c r="AO22" s="23">
        <f t="shared" si="4"/>
        <v>679</v>
      </c>
      <c r="AP22" s="23">
        <f t="shared" si="4"/>
        <v>68</v>
      </c>
      <c r="AQ22" s="23">
        <f t="shared" si="4"/>
        <v>627</v>
      </c>
      <c r="AR22" s="55">
        <v>4818</v>
      </c>
      <c r="AS22" s="35">
        <v>12497</v>
      </c>
      <c r="AT22" s="35">
        <v>470</v>
      </c>
      <c r="AU22" s="35">
        <v>10237</v>
      </c>
      <c r="AV22" s="35">
        <v>5731</v>
      </c>
      <c r="AW22" s="35">
        <v>1148</v>
      </c>
      <c r="AX22" s="54">
        <v>3943</v>
      </c>
      <c r="AY22" s="27">
        <v>79041.808695652187</v>
      </c>
      <c r="AZ22" s="28">
        <v>129871.79130434783</v>
      </c>
      <c r="BA22" s="28">
        <v>6854.5130434782614</v>
      </c>
      <c r="BB22" s="28">
        <v>104810.78260869565</v>
      </c>
      <c r="BC22" s="28">
        <v>57085.095652173921</v>
      </c>
      <c r="BD22" s="28">
        <v>267781.30434782611</v>
      </c>
      <c r="BE22" s="28">
        <v>63925.365217391307</v>
      </c>
      <c r="BF22" s="56">
        <v>90898.08</v>
      </c>
      <c r="BG22" s="57">
        <v>149352.56</v>
      </c>
      <c r="BH22" s="57">
        <v>7882.69</v>
      </c>
      <c r="BI22" s="57">
        <v>120532.4</v>
      </c>
      <c r="BJ22" s="57">
        <v>65647.86</v>
      </c>
      <c r="BK22" s="57">
        <v>307948.5</v>
      </c>
      <c r="BL22" s="58">
        <v>73514.17</v>
      </c>
      <c r="BM22" s="32">
        <v>420908.27</v>
      </c>
      <c r="BN22" s="32">
        <v>303964</v>
      </c>
      <c r="BO22" s="33">
        <f t="shared" si="0"/>
        <v>366007.19130434789</v>
      </c>
      <c r="BP22" s="32">
        <f t="shared" si="0"/>
        <v>264316.52173913043</v>
      </c>
      <c r="BQ22" s="34"/>
    </row>
    <row r="23" spans="1:69" x14ac:dyDescent="0.25">
      <c r="A23" s="19">
        <v>43678</v>
      </c>
      <c r="B23" s="35">
        <v>39440</v>
      </c>
      <c r="C23" s="35">
        <v>73721</v>
      </c>
      <c r="D23" s="35">
        <v>5480</v>
      </c>
      <c r="E23" s="35">
        <v>56825</v>
      </c>
      <c r="F23" s="35">
        <v>23115</v>
      </c>
      <c r="G23" s="35">
        <v>129011</v>
      </c>
      <c r="H23" s="54">
        <v>37085</v>
      </c>
      <c r="I23" s="22">
        <v>19324</v>
      </c>
      <c r="J23" s="23">
        <v>29876</v>
      </c>
      <c r="K23" s="23">
        <v>3387</v>
      </c>
      <c r="L23" s="23">
        <v>24955</v>
      </c>
      <c r="M23" s="23">
        <v>10258</v>
      </c>
      <c r="N23" s="23">
        <v>44411</v>
      </c>
      <c r="O23" s="24">
        <v>20973</v>
      </c>
      <c r="P23" s="22">
        <f t="shared" si="3"/>
        <v>20116</v>
      </c>
      <c r="Q23" s="23">
        <f t="shared" si="3"/>
        <v>43845</v>
      </c>
      <c r="R23" s="23">
        <f t="shared" si="3"/>
        <v>2093</v>
      </c>
      <c r="S23" s="23">
        <f t="shared" si="3"/>
        <v>31870</v>
      </c>
      <c r="T23" s="23">
        <f t="shared" si="3"/>
        <v>12857</v>
      </c>
      <c r="U23" s="23">
        <f t="shared" si="3"/>
        <v>84600</v>
      </c>
      <c r="V23" s="24">
        <f t="shared" si="3"/>
        <v>16112</v>
      </c>
      <c r="W23" s="22">
        <v>8234</v>
      </c>
      <c r="X23" s="23">
        <v>13892</v>
      </c>
      <c r="Y23" s="23">
        <v>1659</v>
      </c>
      <c r="Z23" s="23">
        <v>11070</v>
      </c>
      <c r="AA23" s="23">
        <v>4488</v>
      </c>
      <c r="AB23" s="23">
        <v>19528</v>
      </c>
      <c r="AC23" s="25">
        <v>9314</v>
      </c>
      <c r="AD23" s="23">
        <v>5678</v>
      </c>
      <c r="AE23" s="23">
        <v>14773</v>
      </c>
      <c r="AF23" s="23">
        <v>604</v>
      </c>
      <c r="AG23" s="23">
        <v>10878</v>
      </c>
      <c r="AH23" s="23">
        <v>6508</v>
      </c>
      <c r="AI23" s="23">
        <v>1197</v>
      </c>
      <c r="AJ23" s="24">
        <v>4496</v>
      </c>
      <c r="AK23" s="23">
        <f t="shared" si="4"/>
        <v>660</v>
      </c>
      <c r="AL23" s="23">
        <f t="shared" si="4"/>
        <v>1647</v>
      </c>
      <c r="AM23" s="23">
        <f t="shared" si="4"/>
        <v>62</v>
      </c>
      <c r="AN23" s="23">
        <f t="shared" si="4"/>
        <v>1010</v>
      </c>
      <c r="AO23" s="23">
        <f t="shared" si="4"/>
        <v>669</v>
      </c>
      <c r="AP23" s="23">
        <f t="shared" si="4"/>
        <v>51</v>
      </c>
      <c r="AQ23" s="23">
        <f t="shared" si="4"/>
        <v>587</v>
      </c>
      <c r="AR23" s="55">
        <v>5018</v>
      </c>
      <c r="AS23" s="35">
        <v>13126</v>
      </c>
      <c r="AT23" s="35">
        <v>542</v>
      </c>
      <c r="AU23" s="35">
        <v>9868</v>
      </c>
      <c r="AV23" s="35">
        <v>5839</v>
      </c>
      <c r="AW23" s="35">
        <v>1146</v>
      </c>
      <c r="AX23" s="54">
        <v>3909</v>
      </c>
      <c r="AY23" s="27">
        <v>84980.295652173911</v>
      </c>
      <c r="AZ23" s="28">
        <v>135557.24347826088</v>
      </c>
      <c r="BA23" s="28">
        <v>7888.6782608695657</v>
      </c>
      <c r="BB23" s="28">
        <v>106448.67826086956</v>
      </c>
      <c r="BC23" s="28">
        <v>59519.930434782611</v>
      </c>
      <c r="BD23" s="28">
        <v>254897.82608695654</v>
      </c>
      <c r="BE23" s="28">
        <v>66506.191304347827</v>
      </c>
      <c r="BF23" s="56">
        <v>97727.34</v>
      </c>
      <c r="BG23" s="57">
        <v>155890.82999999999</v>
      </c>
      <c r="BH23" s="57">
        <v>9071.98</v>
      </c>
      <c r="BI23" s="57">
        <v>122415.98</v>
      </c>
      <c r="BJ23" s="57">
        <v>68447.92</v>
      </c>
      <c r="BK23" s="57">
        <v>293132.5</v>
      </c>
      <c r="BL23" s="58">
        <v>76482.12</v>
      </c>
      <c r="BM23" s="32">
        <v>441809.13</v>
      </c>
      <c r="BN23" s="32">
        <v>289096</v>
      </c>
      <c r="BO23" s="33">
        <f t="shared" si="0"/>
        <v>384181.8521739131</v>
      </c>
      <c r="BP23" s="32">
        <f t="shared" si="0"/>
        <v>251387.82608695654</v>
      </c>
      <c r="BQ23" s="34"/>
    </row>
    <row r="24" spans="1:69" x14ac:dyDescent="0.25">
      <c r="A24" s="19">
        <v>43709</v>
      </c>
      <c r="B24" s="35">
        <v>39998</v>
      </c>
      <c r="C24" s="35">
        <v>71033</v>
      </c>
      <c r="D24" s="35">
        <v>5425</v>
      </c>
      <c r="E24" s="35">
        <v>55341</v>
      </c>
      <c r="F24" s="35">
        <v>22925</v>
      </c>
      <c r="G24" s="35">
        <v>121416</v>
      </c>
      <c r="H24" s="54">
        <v>35607</v>
      </c>
      <c r="I24" s="22">
        <v>18957</v>
      </c>
      <c r="J24" s="23">
        <v>28445</v>
      </c>
      <c r="K24" s="23">
        <v>3251</v>
      </c>
      <c r="L24" s="23">
        <v>23720</v>
      </c>
      <c r="M24" s="23">
        <v>10090</v>
      </c>
      <c r="N24" s="23">
        <v>42238</v>
      </c>
      <c r="O24" s="24">
        <v>20082</v>
      </c>
      <c r="P24" s="22">
        <f t="shared" si="3"/>
        <v>21041</v>
      </c>
      <c r="Q24" s="23">
        <f t="shared" si="3"/>
        <v>42588</v>
      </c>
      <c r="R24" s="23">
        <f t="shared" si="3"/>
        <v>2174</v>
      </c>
      <c r="S24" s="23">
        <f t="shared" si="3"/>
        <v>31621</v>
      </c>
      <c r="T24" s="23">
        <f t="shared" si="3"/>
        <v>12835</v>
      </c>
      <c r="U24" s="23">
        <f t="shared" si="3"/>
        <v>79178</v>
      </c>
      <c r="V24" s="24">
        <f t="shared" si="3"/>
        <v>15525</v>
      </c>
      <c r="W24" s="22">
        <v>8220</v>
      </c>
      <c r="X24" s="23">
        <v>13181</v>
      </c>
      <c r="Y24" s="23">
        <v>1644</v>
      </c>
      <c r="Z24" s="23">
        <v>10462</v>
      </c>
      <c r="AA24" s="23">
        <v>4330</v>
      </c>
      <c r="AB24" s="23">
        <v>18507</v>
      </c>
      <c r="AC24" s="25">
        <v>8937</v>
      </c>
      <c r="AD24" s="23">
        <v>5347</v>
      </c>
      <c r="AE24" s="23">
        <v>14039</v>
      </c>
      <c r="AF24" s="23">
        <v>546</v>
      </c>
      <c r="AG24" s="23">
        <v>10223</v>
      </c>
      <c r="AH24" s="23">
        <v>5973</v>
      </c>
      <c r="AI24" s="23">
        <v>1313</v>
      </c>
      <c r="AJ24" s="24">
        <v>4349</v>
      </c>
      <c r="AK24" s="23">
        <f t="shared" si="4"/>
        <v>632</v>
      </c>
      <c r="AL24" s="23">
        <f t="shared" si="4"/>
        <v>1471</v>
      </c>
      <c r="AM24" s="23">
        <f t="shared" si="4"/>
        <v>63</v>
      </c>
      <c r="AN24" s="23">
        <f t="shared" si="4"/>
        <v>995</v>
      </c>
      <c r="AO24" s="23">
        <f t="shared" si="4"/>
        <v>655</v>
      </c>
      <c r="AP24" s="23">
        <f t="shared" si="4"/>
        <v>68</v>
      </c>
      <c r="AQ24" s="23">
        <f t="shared" si="4"/>
        <v>553</v>
      </c>
      <c r="AR24" s="55">
        <v>4715</v>
      </c>
      <c r="AS24" s="35">
        <v>12568</v>
      </c>
      <c r="AT24" s="35">
        <v>483</v>
      </c>
      <c r="AU24" s="35">
        <v>9228</v>
      </c>
      <c r="AV24" s="35">
        <v>5318</v>
      </c>
      <c r="AW24" s="35">
        <v>1245</v>
      </c>
      <c r="AX24" s="54">
        <v>3796</v>
      </c>
      <c r="AY24" s="27">
        <v>84194.904347826086</v>
      </c>
      <c r="AZ24" s="28">
        <v>128142.3739130435</v>
      </c>
      <c r="BA24" s="28">
        <v>7832.4521739130441</v>
      </c>
      <c r="BB24" s="28">
        <v>101981.4347826087</v>
      </c>
      <c r="BC24" s="28">
        <v>57133.739130434791</v>
      </c>
      <c r="BD24" s="28">
        <v>233701.52173913046</v>
      </c>
      <c r="BE24" s="28">
        <v>64016.921739130448</v>
      </c>
      <c r="BF24" s="56">
        <v>96824.14</v>
      </c>
      <c r="BG24" s="57">
        <v>147363.73000000001</v>
      </c>
      <c r="BH24" s="57">
        <v>9007.32</v>
      </c>
      <c r="BI24" s="57">
        <v>117278.65</v>
      </c>
      <c r="BJ24" s="57">
        <v>65703.8</v>
      </c>
      <c r="BK24" s="57">
        <v>268756.75</v>
      </c>
      <c r="BL24" s="58">
        <v>73619.460000000006</v>
      </c>
      <c r="BM24" s="32">
        <v>426831.23</v>
      </c>
      <c r="BN24" s="32">
        <v>264359.5</v>
      </c>
      <c r="BO24" s="33">
        <f>BM24/1.15</f>
        <v>371157.59130434785</v>
      </c>
      <c r="BP24" s="32">
        <f>BN24/1.15</f>
        <v>229877.82608695654</v>
      </c>
      <c r="BQ24" s="34"/>
    </row>
    <row r="25" spans="1:69" x14ac:dyDescent="0.25">
      <c r="A25" s="19">
        <v>43739</v>
      </c>
      <c r="B25" s="35">
        <v>38060</v>
      </c>
      <c r="C25" s="35">
        <v>70748</v>
      </c>
      <c r="D25" s="35">
        <v>4656</v>
      </c>
      <c r="E25" s="35">
        <v>54353</v>
      </c>
      <c r="F25" s="35">
        <v>22324</v>
      </c>
      <c r="G25" s="35">
        <v>120662</v>
      </c>
      <c r="H25" s="54">
        <v>34144</v>
      </c>
      <c r="I25" s="22">
        <v>17491</v>
      </c>
      <c r="J25" s="23">
        <v>27245</v>
      </c>
      <c r="K25" s="23">
        <v>2696</v>
      </c>
      <c r="L25" s="23">
        <v>23163</v>
      </c>
      <c r="M25" s="23">
        <v>9240</v>
      </c>
      <c r="N25" s="23">
        <v>42896</v>
      </c>
      <c r="O25" s="24">
        <v>18640</v>
      </c>
      <c r="P25" s="22">
        <f t="shared" si="3"/>
        <v>20569</v>
      </c>
      <c r="Q25" s="23">
        <f t="shared" si="3"/>
        <v>43503</v>
      </c>
      <c r="R25" s="23">
        <f t="shared" si="3"/>
        <v>1960</v>
      </c>
      <c r="S25" s="23">
        <f t="shared" si="3"/>
        <v>31190</v>
      </c>
      <c r="T25" s="23">
        <f t="shared" si="3"/>
        <v>13084</v>
      </c>
      <c r="U25" s="23">
        <f t="shared" si="3"/>
        <v>77766</v>
      </c>
      <c r="V25" s="24">
        <f t="shared" si="3"/>
        <v>15504</v>
      </c>
      <c r="W25" s="22">
        <v>7238</v>
      </c>
      <c r="X25" s="23">
        <v>12339</v>
      </c>
      <c r="Y25" s="23">
        <v>1304</v>
      </c>
      <c r="Z25" s="23">
        <v>10009</v>
      </c>
      <c r="AA25" s="23">
        <v>3933</v>
      </c>
      <c r="AB25" s="23">
        <v>18440</v>
      </c>
      <c r="AC25" s="25">
        <v>8001</v>
      </c>
      <c r="AD25" s="23">
        <v>5840</v>
      </c>
      <c r="AE25" s="23">
        <v>14594</v>
      </c>
      <c r="AF25" s="23">
        <v>533</v>
      </c>
      <c r="AG25" s="23">
        <v>10703</v>
      </c>
      <c r="AH25" s="23">
        <v>6165</v>
      </c>
      <c r="AI25" s="23">
        <v>1654</v>
      </c>
      <c r="AJ25" s="24">
        <v>4611</v>
      </c>
      <c r="AK25" s="23">
        <f t="shared" si="4"/>
        <v>620</v>
      </c>
      <c r="AL25" s="23">
        <f t="shared" si="4"/>
        <v>1579</v>
      </c>
      <c r="AM25" s="23">
        <f t="shared" si="4"/>
        <v>53</v>
      </c>
      <c r="AN25" s="23">
        <f t="shared" si="4"/>
        <v>1070</v>
      </c>
      <c r="AO25" s="23">
        <f t="shared" si="4"/>
        <v>648</v>
      </c>
      <c r="AP25" s="23">
        <f t="shared" si="4"/>
        <v>101</v>
      </c>
      <c r="AQ25" s="23">
        <f t="shared" si="4"/>
        <v>668</v>
      </c>
      <c r="AR25" s="55">
        <v>5220</v>
      </c>
      <c r="AS25" s="35">
        <v>13015</v>
      </c>
      <c r="AT25" s="35">
        <v>480</v>
      </c>
      <c r="AU25" s="35">
        <v>9633</v>
      </c>
      <c r="AV25" s="35">
        <v>5517</v>
      </c>
      <c r="AW25" s="35">
        <v>1553</v>
      </c>
      <c r="AX25" s="54">
        <v>3943</v>
      </c>
      <c r="AY25" s="27">
        <v>84841.486956521752</v>
      </c>
      <c r="AZ25" s="28">
        <v>131651.35652173913</v>
      </c>
      <c r="BA25" s="28">
        <v>6973.8521739130447</v>
      </c>
      <c r="BB25" s="28">
        <v>102570.61739130436</v>
      </c>
      <c r="BC25" s="28">
        <v>57584.017391304347</v>
      </c>
      <c r="BD25" s="28">
        <v>241394.78260869568</v>
      </c>
      <c r="BE25" s="28">
        <v>62444.930434782611</v>
      </c>
      <c r="BF25" s="56">
        <v>97567.71</v>
      </c>
      <c r="BG25" s="57">
        <v>151399.06</v>
      </c>
      <c r="BH25" s="57">
        <v>8019.93</v>
      </c>
      <c r="BI25" s="57">
        <v>117956.21</v>
      </c>
      <c r="BJ25" s="57">
        <v>66221.62</v>
      </c>
      <c r="BK25" s="57">
        <v>277604</v>
      </c>
      <c r="BL25" s="58">
        <v>71811.67</v>
      </c>
      <c r="BM25" s="32">
        <v>425212.03</v>
      </c>
      <c r="BN25" s="32">
        <v>272202.5</v>
      </c>
      <c r="BO25" s="33">
        <f t="shared" si="0"/>
        <v>369749.59130434785</v>
      </c>
      <c r="BP25" s="32">
        <f t="shared" si="0"/>
        <v>236697.82608695654</v>
      </c>
      <c r="BQ25" s="34"/>
    </row>
    <row r="26" spans="1:69" x14ac:dyDescent="0.25">
      <c r="A26" s="19">
        <v>43770</v>
      </c>
      <c r="B26" s="35">
        <v>39710</v>
      </c>
      <c r="C26" s="35">
        <v>71307</v>
      </c>
      <c r="D26" s="35">
        <v>4729</v>
      </c>
      <c r="E26" s="35">
        <v>55131</v>
      </c>
      <c r="F26" s="35">
        <v>22648</v>
      </c>
      <c r="G26" s="35">
        <v>128440</v>
      </c>
      <c r="H26" s="54">
        <v>33167</v>
      </c>
      <c r="I26" s="22">
        <v>17254</v>
      </c>
      <c r="J26" s="23">
        <v>26122</v>
      </c>
      <c r="K26" s="23">
        <v>2783</v>
      </c>
      <c r="L26" s="23">
        <v>22064</v>
      </c>
      <c r="M26" s="23">
        <v>9116</v>
      </c>
      <c r="N26" s="23">
        <v>39629</v>
      </c>
      <c r="O26" s="24">
        <v>17728</v>
      </c>
      <c r="P26" s="22">
        <f t="shared" si="3"/>
        <v>22456</v>
      </c>
      <c r="Q26" s="23">
        <f t="shared" si="3"/>
        <v>45185</v>
      </c>
      <c r="R26" s="23">
        <f t="shared" si="3"/>
        <v>1946</v>
      </c>
      <c r="S26" s="23">
        <f t="shared" si="3"/>
        <v>33067</v>
      </c>
      <c r="T26" s="23">
        <f t="shared" si="3"/>
        <v>13532</v>
      </c>
      <c r="U26" s="23">
        <f t="shared" si="3"/>
        <v>88811</v>
      </c>
      <c r="V26" s="24">
        <f t="shared" si="3"/>
        <v>15439</v>
      </c>
      <c r="W26" s="22">
        <v>7367</v>
      </c>
      <c r="X26" s="23">
        <v>11968</v>
      </c>
      <c r="Y26" s="23">
        <v>1450</v>
      </c>
      <c r="Z26" s="23">
        <v>9489</v>
      </c>
      <c r="AA26" s="23">
        <v>3958</v>
      </c>
      <c r="AB26" s="23">
        <v>17616</v>
      </c>
      <c r="AC26" s="25">
        <v>7926</v>
      </c>
      <c r="AD26" s="23">
        <v>6126</v>
      </c>
      <c r="AE26" s="23">
        <v>14706</v>
      </c>
      <c r="AF26" s="23">
        <v>577</v>
      </c>
      <c r="AG26" s="23">
        <v>11257</v>
      </c>
      <c r="AH26" s="23">
        <v>6276</v>
      </c>
      <c r="AI26" s="23">
        <v>1753</v>
      </c>
      <c r="AJ26" s="24">
        <v>5019</v>
      </c>
      <c r="AK26" s="23">
        <f t="shared" si="4"/>
        <v>604</v>
      </c>
      <c r="AL26" s="23">
        <f t="shared" si="4"/>
        <v>1509</v>
      </c>
      <c r="AM26" s="23">
        <f t="shared" si="4"/>
        <v>51</v>
      </c>
      <c r="AN26" s="23">
        <f t="shared" si="4"/>
        <v>1075</v>
      </c>
      <c r="AO26" s="23">
        <f t="shared" si="4"/>
        <v>631</v>
      </c>
      <c r="AP26" s="23">
        <f t="shared" si="4"/>
        <v>102</v>
      </c>
      <c r="AQ26" s="23">
        <f t="shared" si="4"/>
        <v>731</v>
      </c>
      <c r="AR26" s="55">
        <v>5522</v>
      </c>
      <c r="AS26" s="35">
        <v>13197</v>
      </c>
      <c r="AT26" s="35">
        <v>526</v>
      </c>
      <c r="AU26" s="35">
        <v>10182</v>
      </c>
      <c r="AV26" s="35">
        <v>5645</v>
      </c>
      <c r="AW26" s="35">
        <v>1651</v>
      </c>
      <c r="AX26" s="54">
        <v>4288</v>
      </c>
      <c r="AY26" s="27">
        <v>92323.147826086963</v>
      </c>
      <c r="AZ26" s="28">
        <v>132874.59130434782</v>
      </c>
      <c r="BA26" s="28">
        <v>6869.739130434783</v>
      </c>
      <c r="BB26" s="28">
        <v>104531.34782608697</v>
      </c>
      <c r="BC26" s="28">
        <v>58333.321739130442</v>
      </c>
      <c r="BD26" s="28">
        <v>271246.95652173914</v>
      </c>
      <c r="BE26" s="28">
        <v>60831.478260869568</v>
      </c>
      <c r="BF26" s="56">
        <v>106171.62</v>
      </c>
      <c r="BG26" s="57">
        <v>152805.78</v>
      </c>
      <c r="BH26" s="57">
        <v>7900.2</v>
      </c>
      <c r="BI26" s="57">
        <v>120211.05</v>
      </c>
      <c r="BJ26" s="57">
        <v>67083.320000000007</v>
      </c>
      <c r="BK26" s="57">
        <v>311934</v>
      </c>
      <c r="BL26" s="58">
        <v>69956.2</v>
      </c>
      <c r="BM26" s="32">
        <v>432691.82</v>
      </c>
      <c r="BN26" s="32">
        <v>306292</v>
      </c>
      <c r="BO26" s="33">
        <f t="shared" si="0"/>
        <v>376253.75652173918</v>
      </c>
      <c r="BP26" s="32">
        <f t="shared" si="0"/>
        <v>266340.86956521741</v>
      </c>
      <c r="BQ26" s="34"/>
    </row>
    <row r="27" spans="1:69" x14ac:dyDescent="0.25">
      <c r="A27" s="19">
        <v>43800</v>
      </c>
      <c r="B27" s="35">
        <v>31792</v>
      </c>
      <c r="C27" s="35">
        <v>60469</v>
      </c>
      <c r="D27" s="35">
        <v>2923</v>
      </c>
      <c r="E27" s="35">
        <v>44380</v>
      </c>
      <c r="F27" s="35">
        <v>18599</v>
      </c>
      <c r="G27" s="35">
        <v>128282</v>
      </c>
      <c r="H27" s="54">
        <v>24747</v>
      </c>
      <c r="I27" s="22">
        <v>11288</v>
      </c>
      <c r="J27" s="23">
        <v>20115</v>
      </c>
      <c r="K27" s="23">
        <v>1431</v>
      </c>
      <c r="L27" s="23">
        <v>15198</v>
      </c>
      <c r="M27" s="23">
        <v>6267</v>
      </c>
      <c r="N27" s="23">
        <v>38092</v>
      </c>
      <c r="O27" s="24">
        <v>11839</v>
      </c>
      <c r="P27" s="22">
        <f t="shared" si="3"/>
        <v>20504</v>
      </c>
      <c r="Q27" s="23">
        <f t="shared" si="3"/>
        <v>40354</v>
      </c>
      <c r="R27" s="23">
        <f t="shared" si="3"/>
        <v>1492</v>
      </c>
      <c r="S27" s="23">
        <f t="shared" si="3"/>
        <v>29182</v>
      </c>
      <c r="T27" s="23">
        <f t="shared" si="3"/>
        <v>12332</v>
      </c>
      <c r="U27" s="23">
        <f t="shared" si="3"/>
        <v>90190</v>
      </c>
      <c r="V27" s="24">
        <f t="shared" si="3"/>
        <v>12908</v>
      </c>
      <c r="W27" s="22">
        <v>4486</v>
      </c>
      <c r="X27" s="23">
        <v>8917</v>
      </c>
      <c r="Y27" s="23">
        <v>730</v>
      </c>
      <c r="Z27" s="23">
        <v>6341</v>
      </c>
      <c r="AA27" s="23">
        <v>2732</v>
      </c>
      <c r="AB27" s="23">
        <v>16535</v>
      </c>
      <c r="AC27" s="25">
        <v>5055</v>
      </c>
      <c r="AD27" s="23">
        <v>5822</v>
      </c>
      <c r="AE27" s="23">
        <v>14054</v>
      </c>
      <c r="AF27" s="23">
        <v>534</v>
      </c>
      <c r="AG27" s="23">
        <v>10425</v>
      </c>
      <c r="AH27" s="23">
        <v>5651</v>
      </c>
      <c r="AI27" s="23">
        <v>1505</v>
      </c>
      <c r="AJ27" s="24">
        <v>4363</v>
      </c>
      <c r="AK27" s="23">
        <f t="shared" si="4"/>
        <v>440</v>
      </c>
      <c r="AL27" s="23">
        <f t="shared" si="4"/>
        <v>1340</v>
      </c>
      <c r="AM27" s="23">
        <f t="shared" si="4"/>
        <v>39</v>
      </c>
      <c r="AN27" s="23">
        <f t="shared" si="4"/>
        <v>930</v>
      </c>
      <c r="AO27" s="23">
        <f t="shared" si="4"/>
        <v>512</v>
      </c>
      <c r="AP27" s="23">
        <f t="shared" si="4"/>
        <v>95</v>
      </c>
      <c r="AQ27" s="23">
        <f t="shared" si="4"/>
        <v>544</v>
      </c>
      <c r="AR27" s="55">
        <v>5382</v>
      </c>
      <c r="AS27" s="35">
        <v>12714</v>
      </c>
      <c r="AT27" s="35">
        <v>495</v>
      </c>
      <c r="AU27" s="35">
        <v>9495</v>
      </c>
      <c r="AV27" s="35">
        <v>5139</v>
      </c>
      <c r="AW27" s="35">
        <v>1410</v>
      </c>
      <c r="AX27" s="54">
        <v>3819</v>
      </c>
      <c r="AY27" s="27">
        <v>80722.330434782605</v>
      </c>
      <c r="AZ27" s="28">
        <v>114897.71304347826</v>
      </c>
      <c r="BA27" s="28">
        <v>4457.608695652174</v>
      </c>
      <c r="BB27" s="28">
        <v>86513.852173913037</v>
      </c>
      <c r="BC27" s="28">
        <v>49433.747826086961</v>
      </c>
      <c r="BD27" s="28">
        <v>275015.65217391308</v>
      </c>
      <c r="BE27" s="28">
        <v>46909.904347826086</v>
      </c>
      <c r="BF27" s="56">
        <v>92830.68</v>
      </c>
      <c r="BG27" s="57">
        <v>132132.37</v>
      </c>
      <c r="BH27" s="57">
        <v>5126.25</v>
      </c>
      <c r="BI27" s="57">
        <v>99490.93</v>
      </c>
      <c r="BJ27" s="57">
        <v>56848.81</v>
      </c>
      <c r="BK27" s="57">
        <v>316268</v>
      </c>
      <c r="BL27" s="58">
        <v>53946.39</v>
      </c>
      <c r="BM27" s="32">
        <v>353948.31</v>
      </c>
      <c r="BN27" s="32">
        <v>311471</v>
      </c>
      <c r="BO27" s="33">
        <f t="shared" si="0"/>
        <v>307781.13913043478</v>
      </c>
      <c r="BP27" s="32">
        <f t="shared" si="0"/>
        <v>270844.34782608697</v>
      </c>
      <c r="BQ27" s="34"/>
    </row>
    <row r="28" spans="1:69" s="53" customFormat="1" x14ac:dyDescent="0.25">
      <c r="A28" s="36" t="s">
        <v>23</v>
      </c>
      <c r="B28" s="38">
        <f t="shared" ref="B28:AJ28" si="5">SUM(B16:B27)</f>
        <v>448243</v>
      </c>
      <c r="C28" s="38">
        <f t="shared" si="5"/>
        <v>813767</v>
      </c>
      <c r="D28" s="38">
        <f t="shared" si="5"/>
        <v>56094</v>
      </c>
      <c r="E28" s="38">
        <f t="shared" si="5"/>
        <v>631315</v>
      </c>
      <c r="F28" s="38">
        <f t="shared" si="5"/>
        <v>261679</v>
      </c>
      <c r="G28" s="38">
        <f>SUM(G16:G27)</f>
        <v>1532212</v>
      </c>
      <c r="H28" s="59">
        <f>SUM(H16:H27)</f>
        <v>390747</v>
      </c>
      <c r="I28" s="40">
        <f t="shared" ref="I28:O28" si="6">SUM(I16:I27)</f>
        <v>203588</v>
      </c>
      <c r="J28" s="41">
        <f t="shared" si="6"/>
        <v>314009</v>
      </c>
      <c r="K28" s="41">
        <f t="shared" si="6"/>
        <v>33207</v>
      </c>
      <c r="L28" s="41">
        <f t="shared" si="6"/>
        <v>263971</v>
      </c>
      <c r="M28" s="41">
        <f t="shared" si="6"/>
        <v>110129</v>
      </c>
      <c r="N28" s="41">
        <f t="shared" si="6"/>
        <v>516766</v>
      </c>
      <c r="O28" s="42">
        <f t="shared" si="6"/>
        <v>216780</v>
      </c>
      <c r="P28" s="40">
        <f t="shared" si="3"/>
        <v>244655</v>
      </c>
      <c r="Q28" s="41">
        <f t="shared" si="3"/>
        <v>499758</v>
      </c>
      <c r="R28" s="41">
        <f t="shared" si="3"/>
        <v>22887</v>
      </c>
      <c r="S28" s="41">
        <f t="shared" si="3"/>
        <v>367344</v>
      </c>
      <c r="T28" s="41">
        <f t="shared" si="3"/>
        <v>151550</v>
      </c>
      <c r="U28" s="41">
        <f t="shared" si="3"/>
        <v>1015446</v>
      </c>
      <c r="V28" s="42">
        <f t="shared" si="3"/>
        <v>173967</v>
      </c>
      <c r="W28" s="40">
        <f t="shared" ref="W28:AC28" si="7">SUM(W16:W27)</f>
        <v>86360</v>
      </c>
      <c r="X28" s="41">
        <f t="shared" si="7"/>
        <v>142468</v>
      </c>
      <c r="Y28" s="41">
        <f t="shared" si="7"/>
        <v>15940</v>
      </c>
      <c r="Z28" s="41">
        <f t="shared" si="7"/>
        <v>114142</v>
      </c>
      <c r="AA28" s="41">
        <f t="shared" si="7"/>
        <v>48382</v>
      </c>
      <c r="AB28" s="41">
        <f t="shared" si="7"/>
        <v>221475</v>
      </c>
      <c r="AC28" s="43">
        <f t="shared" si="7"/>
        <v>96400</v>
      </c>
      <c r="AD28" s="41">
        <f t="shared" si="5"/>
        <v>67036</v>
      </c>
      <c r="AE28" s="41">
        <f t="shared" si="5"/>
        <v>167039</v>
      </c>
      <c r="AF28" s="41">
        <f t="shared" si="5"/>
        <v>6389</v>
      </c>
      <c r="AG28" s="41">
        <f t="shared" si="5"/>
        <v>125976</v>
      </c>
      <c r="AH28" s="41">
        <f t="shared" si="5"/>
        <v>73110</v>
      </c>
      <c r="AI28" s="41">
        <f t="shared" si="5"/>
        <v>20361</v>
      </c>
      <c r="AJ28" s="42">
        <f t="shared" si="5"/>
        <v>52635</v>
      </c>
      <c r="AK28" s="41">
        <f>AD28-AR28</f>
        <v>7203</v>
      </c>
      <c r="AL28" s="41">
        <f>AE28-AS28</f>
        <v>17432</v>
      </c>
      <c r="AM28" s="41">
        <f t="shared" si="4"/>
        <v>790</v>
      </c>
      <c r="AN28" s="41">
        <f t="shared" si="4"/>
        <v>11591</v>
      </c>
      <c r="AO28" s="41">
        <f t="shared" si="4"/>
        <v>7237</v>
      </c>
      <c r="AP28" s="41">
        <f t="shared" si="4"/>
        <v>1219</v>
      </c>
      <c r="AQ28" s="41">
        <f t="shared" si="4"/>
        <v>7095</v>
      </c>
      <c r="AR28" s="60">
        <f t="shared" ref="AR28:AX28" si="8">SUM(AR16:AR27)</f>
        <v>59833</v>
      </c>
      <c r="AS28" s="38">
        <f t="shared" si="8"/>
        <v>149607</v>
      </c>
      <c r="AT28" s="38">
        <f t="shared" si="8"/>
        <v>5599</v>
      </c>
      <c r="AU28" s="38">
        <f t="shared" si="8"/>
        <v>114385</v>
      </c>
      <c r="AV28" s="38">
        <f t="shared" si="8"/>
        <v>65873</v>
      </c>
      <c r="AW28" s="38">
        <f t="shared" si="8"/>
        <v>19142</v>
      </c>
      <c r="AX28" s="59">
        <f t="shared" si="8"/>
        <v>45540</v>
      </c>
      <c r="AY28" s="45">
        <v>1020487.6086956521</v>
      </c>
      <c r="AZ28" s="46">
        <v>1515800.4869565219</v>
      </c>
      <c r="BA28" s="46">
        <v>83217.591304347836</v>
      </c>
      <c r="BB28" s="46">
        <v>1198847.6956521738</v>
      </c>
      <c r="BC28" s="46">
        <v>675632.63478260871</v>
      </c>
      <c r="BD28" s="46">
        <v>3157598.2608695654</v>
      </c>
      <c r="BE28" s="46">
        <v>716342.53913043474</v>
      </c>
      <c r="BF28" s="61">
        <f t="shared" ref="BF28:BL28" si="9">SUM(BF16:BF27)</f>
        <v>1173560.7499999998</v>
      </c>
      <c r="BG28" s="62">
        <f t="shared" si="9"/>
        <v>1743170.5600000001</v>
      </c>
      <c r="BH28" s="62">
        <f t="shared" si="9"/>
        <v>95700.23</v>
      </c>
      <c r="BI28" s="62">
        <f t="shared" si="9"/>
        <v>1378674.8499999999</v>
      </c>
      <c r="BJ28" s="62">
        <f t="shared" si="9"/>
        <v>776977.53</v>
      </c>
      <c r="BK28" s="62">
        <f t="shared" si="9"/>
        <v>3631238</v>
      </c>
      <c r="BL28" s="63">
        <f t="shared" si="9"/>
        <v>823793.91999999993</v>
      </c>
      <c r="BM28" s="50"/>
      <c r="BN28" s="51"/>
      <c r="BO28" s="33"/>
      <c r="BP28" s="32"/>
      <c r="BQ28" s="52"/>
    </row>
    <row r="29" spans="1:69" x14ac:dyDescent="0.25">
      <c r="A29" s="19">
        <v>43831</v>
      </c>
      <c r="B29" s="35">
        <v>30094</v>
      </c>
      <c r="C29" s="35">
        <v>59778</v>
      </c>
      <c r="D29" s="35">
        <v>3044</v>
      </c>
      <c r="E29" s="35">
        <v>45450</v>
      </c>
      <c r="F29" s="35">
        <v>18364</v>
      </c>
      <c r="G29" s="35">
        <v>136985</v>
      </c>
      <c r="H29" s="54">
        <v>24795</v>
      </c>
      <c r="I29" s="22">
        <v>10998</v>
      </c>
      <c r="J29" s="23">
        <v>20410</v>
      </c>
      <c r="K29" s="23">
        <v>1425</v>
      </c>
      <c r="L29" s="23">
        <v>15948</v>
      </c>
      <c r="M29" s="23">
        <v>6220</v>
      </c>
      <c r="N29" s="23">
        <v>40721</v>
      </c>
      <c r="O29" s="24">
        <v>12101</v>
      </c>
      <c r="P29" s="22">
        <f t="shared" si="3"/>
        <v>19096</v>
      </c>
      <c r="Q29" s="23">
        <f t="shared" si="3"/>
        <v>39368</v>
      </c>
      <c r="R29" s="23">
        <f t="shared" si="3"/>
        <v>1619</v>
      </c>
      <c r="S29" s="23">
        <f t="shared" si="3"/>
        <v>29502</v>
      </c>
      <c r="T29" s="23">
        <f t="shared" si="3"/>
        <v>12144</v>
      </c>
      <c r="U29" s="23">
        <f t="shared" si="3"/>
        <v>96264</v>
      </c>
      <c r="V29" s="24">
        <f t="shared" si="3"/>
        <v>12694</v>
      </c>
      <c r="W29" s="22">
        <v>4419</v>
      </c>
      <c r="X29" s="23">
        <v>8604</v>
      </c>
      <c r="Y29" s="23">
        <v>630</v>
      </c>
      <c r="Z29" s="23">
        <v>6283</v>
      </c>
      <c r="AA29" s="23">
        <v>2443</v>
      </c>
      <c r="AB29" s="23">
        <v>19399</v>
      </c>
      <c r="AC29" s="25">
        <v>5100</v>
      </c>
      <c r="AD29" s="23">
        <v>5601</v>
      </c>
      <c r="AE29" s="23">
        <v>14314</v>
      </c>
      <c r="AF29" s="23">
        <v>576</v>
      </c>
      <c r="AG29" s="23">
        <v>10478</v>
      </c>
      <c r="AH29" s="23">
        <v>5942</v>
      </c>
      <c r="AI29" s="23">
        <v>1646</v>
      </c>
      <c r="AJ29" s="24">
        <v>4336</v>
      </c>
      <c r="AK29" s="23">
        <f t="shared" si="4"/>
        <v>486</v>
      </c>
      <c r="AL29" s="23">
        <f t="shared" si="4"/>
        <v>1312</v>
      </c>
      <c r="AM29" s="23">
        <f t="shared" si="4"/>
        <v>47</v>
      </c>
      <c r="AN29" s="23">
        <f>AG29-AU29</f>
        <v>853</v>
      </c>
      <c r="AO29" s="23">
        <f t="shared" si="4"/>
        <v>561</v>
      </c>
      <c r="AP29" s="23">
        <f t="shared" si="4"/>
        <v>92</v>
      </c>
      <c r="AQ29" s="23">
        <f t="shared" si="4"/>
        <v>603</v>
      </c>
      <c r="AR29" s="55">
        <v>5115</v>
      </c>
      <c r="AS29" s="35">
        <v>13002</v>
      </c>
      <c r="AT29" s="35">
        <v>529</v>
      </c>
      <c r="AU29" s="35">
        <v>9625</v>
      </c>
      <c r="AV29" s="35">
        <v>5381</v>
      </c>
      <c r="AW29" s="35">
        <v>1554</v>
      </c>
      <c r="AX29" s="54">
        <v>3733</v>
      </c>
      <c r="AY29" s="27">
        <v>76414.556521739141</v>
      </c>
      <c r="AZ29" s="28">
        <v>115415.68695652175</v>
      </c>
      <c r="BA29" s="28">
        <v>4696.1130434782608</v>
      </c>
      <c r="BB29" s="28">
        <v>89261.417391304363</v>
      </c>
      <c r="BC29" s="28">
        <v>48683.8</v>
      </c>
      <c r="BD29" s="28">
        <v>291874.13043478265</v>
      </c>
      <c r="BE29" s="28">
        <v>48111.330434782612</v>
      </c>
      <c r="BF29" s="56">
        <v>87876.74</v>
      </c>
      <c r="BG29" s="57">
        <v>132728.04</v>
      </c>
      <c r="BH29" s="57">
        <v>5400.53</v>
      </c>
      <c r="BI29" s="57">
        <v>102650.63</v>
      </c>
      <c r="BJ29" s="57">
        <v>55986.37</v>
      </c>
      <c r="BK29" s="57">
        <v>335655.25</v>
      </c>
      <c r="BL29" s="58">
        <v>55328.03</v>
      </c>
      <c r="BM29" s="32">
        <v>353388.91</v>
      </c>
      <c r="BN29" s="32">
        <v>330517</v>
      </c>
      <c r="BO29" s="33">
        <f>BM29/1.15</f>
        <v>307294.70434782607</v>
      </c>
      <c r="BP29" s="32">
        <f t="shared" si="0"/>
        <v>287406.08695652179</v>
      </c>
      <c r="BQ29" s="34"/>
    </row>
    <row r="30" spans="1:69" x14ac:dyDescent="0.25">
      <c r="A30" s="19">
        <v>43862</v>
      </c>
      <c r="B30" s="35">
        <v>39471</v>
      </c>
      <c r="C30" s="35">
        <v>71497</v>
      </c>
      <c r="D30" s="35">
        <v>5279</v>
      </c>
      <c r="E30" s="35">
        <v>56025</v>
      </c>
      <c r="F30" s="35">
        <v>22092</v>
      </c>
      <c r="G30" s="35">
        <v>131102</v>
      </c>
      <c r="H30" s="54">
        <v>34113</v>
      </c>
      <c r="I30" s="22">
        <v>18557</v>
      </c>
      <c r="J30" s="23">
        <v>28598</v>
      </c>
      <c r="K30" s="23">
        <v>3348</v>
      </c>
      <c r="L30" s="23">
        <v>23532</v>
      </c>
      <c r="M30" s="23">
        <v>9547</v>
      </c>
      <c r="N30" s="23">
        <v>38850</v>
      </c>
      <c r="O30" s="24">
        <v>18837</v>
      </c>
      <c r="P30" s="22">
        <f t="shared" si="3"/>
        <v>20914</v>
      </c>
      <c r="Q30" s="23">
        <f t="shared" si="3"/>
        <v>42899</v>
      </c>
      <c r="R30" s="23">
        <f t="shared" si="3"/>
        <v>1931</v>
      </c>
      <c r="S30" s="23">
        <f t="shared" si="3"/>
        <v>32493</v>
      </c>
      <c r="T30" s="23">
        <f t="shared" si="3"/>
        <v>12545</v>
      </c>
      <c r="U30" s="23">
        <f t="shared" si="3"/>
        <v>92252</v>
      </c>
      <c r="V30" s="24">
        <f t="shared" si="3"/>
        <v>15276</v>
      </c>
      <c r="W30" s="22">
        <v>8112</v>
      </c>
      <c r="X30" s="23">
        <v>13191</v>
      </c>
      <c r="Y30" s="23">
        <v>1710</v>
      </c>
      <c r="Z30" s="23">
        <v>9975</v>
      </c>
      <c r="AA30" s="23">
        <v>3849</v>
      </c>
      <c r="AB30" s="23">
        <v>18781</v>
      </c>
      <c r="AC30" s="25">
        <v>8458</v>
      </c>
      <c r="AD30" s="23">
        <v>5636</v>
      </c>
      <c r="AE30" s="23">
        <v>14418</v>
      </c>
      <c r="AF30" s="23">
        <v>577</v>
      </c>
      <c r="AG30" s="23">
        <v>10972</v>
      </c>
      <c r="AH30" s="23">
        <v>6105</v>
      </c>
      <c r="AI30" s="23">
        <v>1759</v>
      </c>
      <c r="AJ30" s="24">
        <v>4517</v>
      </c>
      <c r="AK30" s="23">
        <f t="shared" si="4"/>
        <v>485</v>
      </c>
      <c r="AL30" s="23">
        <f t="shared" si="4"/>
        <v>1489</v>
      </c>
      <c r="AM30" s="23">
        <f t="shared" si="4"/>
        <v>52</v>
      </c>
      <c r="AN30" s="23">
        <f t="shared" si="4"/>
        <v>982</v>
      </c>
      <c r="AO30" s="23">
        <f t="shared" si="4"/>
        <v>585</v>
      </c>
      <c r="AP30" s="23">
        <f t="shared" si="4"/>
        <v>101</v>
      </c>
      <c r="AQ30" s="23">
        <f t="shared" si="4"/>
        <v>623</v>
      </c>
      <c r="AR30" s="55">
        <v>5151</v>
      </c>
      <c r="AS30" s="35">
        <v>12929</v>
      </c>
      <c r="AT30" s="35">
        <v>525</v>
      </c>
      <c r="AU30" s="35">
        <v>9990</v>
      </c>
      <c r="AV30" s="35">
        <v>5520</v>
      </c>
      <c r="AW30" s="35">
        <v>1658</v>
      </c>
      <c r="AX30" s="54">
        <v>3894</v>
      </c>
      <c r="AY30" s="27">
        <v>91810.486956521738</v>
      </c>
      <c r="AZ30" s="28">
        <v>134843.51304347828</v>
      </c>
      <c r="BA30" s="28">
        <v>7528.5478260869568</v>
      </c>
      <c r="BB30" s="28">
        <v>106758.88695652175</v>
      </c>
      <c r="BC30" s="28">
        <v>56537.695652173919</v>
      </c>
      <c r="BD30" s="28">
        <v>277703.47826086957</v>
      </c>
      <c r="BE30" s="28">
        <v>62514.452173913043</v>
      </c>
      <c r="BF30" s="56">
        <v>105582.06</v>
      </c>
      <c r="BG30" s="57">
        <v>155070.04</v>
      </c>
      <c r="BH30" s="57">
        <v>8657.83</v>
      </c>
      <c r="BI30" s="57">
        <v>122772.72</v>
      </c>
      <c r="BJ30" s="57">
        <v>65018.35</v>
      </c>
      <c r="BK30" s="57">
        <v>319359</v>
      </c>
      <c r="BL30" s="58">
        <v>71891.62</v>
      </c>
      <c r="BM30" s="32">
        <v>441214.61</v>
      </c>
      <c r="BN30" s="32">
        <v>313827.5</v>
      </c>
      <c r="BO30" s="33">
        <f t="shared" si="0"/>
        <v>383664.87826086959</v>
      </c>
      <c r="BP30" s="32">
        <f t="shared" si="0"/>
        <v>272893.47826086957</v>
      </c>
      <c r="BQ30" s="34"/>
    </row>
    <row r="31" spans="1:69" x14ac:dyDescent="0.25">
      <c r="A31" s="19">
        <v>43891</v>
      </c>
      <c r="B31" s="35">
        <v>29733.601401758318</v>
      </c>
      <c r="C31" s="35">
        <v>54624.337891088275</v>
      </c>
      <c r="D31" s="35">
        <v>4338.6120450215394</v>
      </c>
      <c r="E31" s="35">
        <v>43727.382491793745</v>
      </c>
      <c r="F31" s="35">
        <v>16602.652995952347</v>
      </c>
      <c r="G31" s="35">
        <v>90746.16097266112</v>
      </c>
      <c r="H31" s="35">
        <v>26499.252201724652</v>
      </c>
      <c r="I31" s="22">
        <v>13968</v>
      </c>
      <c r="J31" s="23">
        <v>22601</v>
      </c>
      <c r="K31" s="23">
        <v>2744</v>
      </c>
      <c r="L31" s="23">
        <v>19070</v>
      </c>
      <c r="M31" s="23">
        <v>7513</v>
      </c>
      <c r="N31" s="23">
        <v>26819</v>
      </c>
      <c r="O31" s="24">
        <v>14840</v>
      </c>
      <c r="P31" s="22">
        <f t="shared" si="3"/>
        <v>15765.601401758318</v>
      </c>
      <c r="Q31" s="23">
        <f t="shared" si="3"/>
        <v>32023.337891088275</v>
      </c>
      <c r="R31" s="23">
        <f t="shared" si="3"/>
        <v>1594.6120450215394</v>
      </c>
      <c r="S31" s="23">
        <f t="shared" si="3"/>
        <v>24657.382491793745</v>
      </c>
      <c r="T31" s="23">
        <f t="shared" si="3"/>
        <v>9089.6529959523468</v>
      </c>
      <c r="U31" s="23">
        <f t="shared" si="3"/>
        <v>63927.16097266112</v>
      </c>
      <c r="V31" s="24">
        <f t="shared" si="3"/>
        <v>11659.252201724652</v>
      </c>
      <c r="W31" s="22">
        <v>6316</v>
      </c>
      <c r="X31" s="23">
        <v>10647</v>
      </c>
      <c r="Y31" s="23">
        <v>1394</v>
      </c>
      <c r="Z31" s="23">
        <v>8268</v>
      </c>
      <c r="AA31" s="23">
        <v>3155</v>
      </c>
      <c r="AB31" s="23">
        <v>13448</v>
      </c>
      <c r="AC31" s="25">
        <v>6496</v>
      </c>
      <c r="AD31" s="23">
        <v>4068</v>
      </c>
      <c r="AE31" s="23">
        <v>10463</v>
      </c>
      <c r="AF31" s="23">
        <v>402</v>
      </c>
      <c r="AG31" s="23">
        <v>8003</v>
      </c>
      <c r="AH31" s="23">
        <v>4147</v>
      </c>
      <c r="AI31" s="23">
        <v>1057</v>
      </c>
      <c r="AJ31" s="24">
        <v>3281</v>
      </c>
      <c r="AK31" s="23">
        <f>AD31-AR31</f>
        <v>412</v>
      </c>
      <c r="AL31" s="23">
        <f t="shared" si="4"/>
        <v>1122</v>
      </c>
      <c r="AM31" s="23">
        <f t="shared" si="4"/>
        <v>43</v>
      </c>
      <c r="AN31" s="23">
        <f t="shared" si="4"/>
        <v>723</v>
      </c>
      <c r="AO31" s="23">
        <f t="shared" si="4"/>
        <v>424</v>
      </c>
      <c r="AP31" s="23">
        <f t="shared" si="4"/>
        <v>64</v>
      </c>
      <c r="AQ31" s="23">
        <f t="shared" si="4"/>
        <v>506</v>
      </c>
      <c r="AR31" s="55">
        <v>3656</v>
      </c>
      <c r="AS31" s="35">
        <v>9341</v>
      </c>
      <c r="AT31" s="35">
        <v>359</v>
      </c>
      <c r="AU31" s="35">
        <v>7280</v>
      </c>
      <c r="AV31" s="35">
        <v>3723</v>
      </c>
      <c r="AW31" s="35">
        <v>993</v>
      </c>
      <c r="AX31" s="54">
        <v>2775</v>
      </c>
      <c r="AY31" s="27">
        <v>64743.043478260872</v>
      </c>
      <c r="AZ31" s="28">
        <v>99797.321739130435</v>
      </c>
      <c r="BA31" s="28">
        <v>6067.652173913044</v>
      </c>
      <c r="BB31" s="28">
        <v>81065.069565217404</v>
      </c>
      <c r="BC31" s="28">
        <v>41031.130434782615</v>
      </c>
      <c r="BD31" s="28">
        <v>185156.08695652176</v>
      </c>
      <c r="BE31" s="28">
        <v>47378.843478260875</v>
      </c>
      <c r="BF31" s="56">
        <v>74454.5</v>
      </c>
      <c r="BG31" s="57">
        <v>114766.92</v>
      </c>
      <c r="BH31" s="57">
        <v>6977.8</v>
      </c>
      <c r="BI31" s="57">
        <v>93224.83</v>
      </c>
      <c r="BJ31" s="57">
        <v>47185.8</v>
      </c>
      <c r="BK31" s="57">
        <v>212929.5</v>
      </c>
      <c r="BL31" s="58">
        <v>54485.67</v>
      </c>
      <c r="BM31" s="32">
        <v>329145.25</v>
      </c>
      <c r="BN31" s="32">
        <v>209556</v>
      </c>
      <c r="BO31" s="33">
        <f t="shared" si="0"/>
        <v>286213.26086956525</v>
      </c>
      <c r="BP31" s="32">
        <f t="shared" si="0"/>
        <v>182222.60869565219</v>
      </c>
      <c r="BQ31" s="34"/>
    </row>
    <row r="32" spans="1:69" x14ac:dyDescent="0.25">
      <c r="A32" s="19">
        <v>43922</v>
      </c>
      <c r="B32" s="20">
        <v>4540</v>
      </c>
      <c r="C32" s="20">
        <v>8340</v>
      </c>
      <c r="D32" s="20">
        <v>662</v>
      </c>
      <c r="E32" s="20">
        <v>6679</v>
      </c>
      <c r="F32" s="20">
        <v>2535</v>
      </c>
      <c r="G32" s="35">
        <v>9919</v>
      </c>
      <c r="H32" s="21">
        <v>4046</v>
      </c>
      <c r="I32" s="64"/>
      <c r="J32" s="65"/>
      <c r="K32" s="65"/>
      <c r="L32" s="65"/>
      <c r="M32" s="65"/>
      <c r="N32" s="65"/>
      <c r="O32" s="66"/>
      <c r="P32" s="64"/>
      <c r="Q32" s="65"/>
      <c r="R32" s="65"/>
      <c r="S32" s="65"/>
      <c r="T32" s="65"/>
      <c r="U32" s="65"/>
      <c r="V32" s="66"/>
      <c r="W32" s="64"/>
      <c r="X32" s="65"/>
      <c r="Y32" s="65"/>
      <c r="Z32" s="65"/>
      <c r="AA32" s="65"/>
      <c r="AB32" s="65"/>
      <c r="AC32" s="67"/>
      <c r="AD32" s="65"/>
      <c r="AE32" s="65"/>
      <c r="AF32" s="65"/>
      <c r="AG32" s="65"/>
      <c r="AH32" s="65"/>
      <c r="AI32" s="65"/>
      <c r="AJ32" s="66"/>
      <c r="AK32" s="65"/>
      <c r="AL32" s="65"/>
      <c r="AM32" s="65"/>
      <c r="AN32" s="65"/>
      <c r="AO32" s="65"/>
      <c r="AP32" s="65"/>
      <c r="AQ32" s="65"/>
      <c r="AR32" s="68"/>
      <c r="AS32" s="69"/>
      <c r="AT32" s="69"/>
      <c r="AU32" s="69"/>
      <c r="AV32" s="69"/>
      <c r="AW32" s="69"/>
      <c r="AX32" s="70"/>
      <c r="AY32" s="71"/>
      <c r="AZ32" s="72"/>
      <c r="BA32" s="72"/>
      <c r="BB32" s="72"/>
      <c r="BC32" s="72"/>
      <c r="BD32" s="72"/>
      <c r="BE32" s="72"/>
      <c r="BF32" s="73"/>
      <c r="BG32" s="74"/>
      <c r="BH32" s="74"/>
      <c r="BI32" s="74"/>
      <c r="BJ32" s="74"/>
      <c r="BK32" s="74"/>
      <c r="BL32" s="75"/>
      <c r="BM32" s="72"/>
      <c r="BN32" s="72"/>
      <c r="BO32" s="76"/>
      <c r="BP32" s="77"/>
    </row>
    <row r="33" spans="1:68" x14ac:dyDescent="0.25">
      <c r="A33" s="19">
        <v>43952</v>
      </c>
      <c r="B33" s="20">
        <v>11639</v>
      </c>
      <c r="C33" s="20">
        <v>21383</v>
      </c>
      <c r="D33" s="20">
        <v>1698</v>
      </c>
      <c r="E33" s="20">
        <v>17117</v>
      </c>
      <c r="F33" s="20">
        <v>6499</v>
      </c>
      <c r="G33" s="35">
        <v>42577</v>
      </c>
      <c r="H33" s="21">
        <v>10373</v>
      </c>
      <c r="I33" s="64"/>
      <c r="J33" s="65"/>
      <c r="K33" s="65"/>
      <c r="L33" s="65"/>
      <c r="M33" s="65"/>
      <c r="N33" s="65"/>
      <c r="O33" s="66"/>
      <c r="P33" s="64"/>
      <c r="Q33" s="65"/>
      <c r="R33" s="65"/>
      <c r="S33" s="65"/>
      <c r="T33" s="65"/>
      <c r="U33" s="65"/>
      <c r="V33" s="66"/>
      <c r="W33" s="64"/>
      <c r="X33" s="65"/>
      <c r="Y33" s="65"/>
      <c r="Z33" s="65"/>
      <c r="AA33" s="65"/>
      <c r="AB33" s="65"/>
      <c r="AC33" s="67"/>
      <c r="AD33" s="65"/>
      <c r="AE33" s="65"/>
      <c r="AF33" s="65"/>
      <c r="AG33" s="65"/>
      <c r="AH33" s="65"/>
      <c r="AI33" s="65"/>
      <c r="AJ33" s="66"/>
      <c r="AK33" s="65"/>
      <c r="AL33" s="65"/>
      <c r="AM33" s="65"/>
      <c r="AN33" s="65"/>
      <c r="AO33" s="65"/>
      <c r="AP33" s="65"/>
      <c r="AQ33" s="65"/>
      <c r="AR33" s="68"/>
      <c r="AS33" s="69"/>
      <c r="AT33" s="69"/>
      <c r="AU33" s="69"/>
      <c r="AV33" s="69"/>
      <c r="AW33" s="69"/>
      <c r="AX33" s="70"/>
      <c r="AY33" s="78"/>
      <c r="AZ33" s="72"/>
      <c r="BA33" s="72"/>
      <c r="BB33" s="72"/>
      <c r="BC33" s="72"/>
      <c r="BD33" s="72"/>
      <c r="BE33" s="72"/>
      <c r="BF33" s="73"/>
      <c r="BG33" s="74"/>
      <c r="BH33" s="74"/>
      <c r="BI33" s="74"/>
      <c r="BJ33" s="74"/>
      <c r="BK33" s="74"/>
      <c r="BL33" s="75"/>
      <c r="BM33" s="72"/>
      <c r="BN33" s="72"/>
      <c r="BO33" s="76"/>
      <c r="BP33" s="77"/>
    </row>
    <row r="34" spans="1:68" x14ac:dyDescent="0.25">
      <c r="A34" s="19">
        <v>43983</v>
      </c>
      <c r="B34" s="20">
        <v>33486.62562316822</v>
      </c>
      <c r="C34" s="20">
        <v>61519.111935231129</v>
      </c>
      <c r="D34" s="20">
        <v>4886.2388148921964</v>
      </c>
      <c r="E34" s="20">
        <v>49246.724848379323</v>
      </c>
      <c r="F34" s="20">
        <v>18698.26724703288</v>
      </c>
      <c r="G34" s="35">
        <v>73597</v>
      </c>
      <c r="H34" s="20">
        <v>29844.031531296248</v>
      </c>
      <c r="I34" s="64"/>
      <c r="J34" s="65"/>
      <c r="K34" s="65"/>
      <c r="L34" s="65"/>
      <c r="M34" s="65"/>
      <c r="N34" s="65"/>
      <c r="O34" s="66"/>
      <c r="P34" s="64"/>
      <c r="Q34" s="65"/>
      <c r="R34" s="65"/>
      <c r="S34" s="65"/>
      <c r="T34" s="65"/>
      <c r="U34" s="65"/>
      <c r="V34" s="66"/>
      <c r="W34" s="64"/>
      <c r="X34" s="65"/>
      <c r="Y34" s="65"/>
      <c r="Z34" s="65"/>
      <c r="AA34" s="65"/>
      <c r="AB34" s="65"/>
      <c r="AC34" s="67"/>
      <c r="AD34" s="65"/>
      <c r="AE34" s="65"/>
      <c r="AF34" s="65"/>
      <c r="AG34" s="65"/>
      <c r="AH34" s="65"/>
      <c r="AI34" s="65"/>
      <c r="AJ34" s="66"/>
      <c r="AK34" s="65"/>
      <c r="AL34" s="65"/>
      <c r="AM34" s="65"/>
      <c r="AN34" s="65"/>
      <c r="AO34" s="65"/>
      <c r="AP34" s="65"/>
      <c r="AQ34" s="65"/>
      <c r="AR34" s="68"/>
      <c r="AS34" s="69"/>
      <c r="AT34" s="69"/>
      <c r="AU34" s="69"/>
      <c r="AV34" s="69"/>
      <c r="AW34" s="69"/>
      <c r="AX34" s="70"/>
      <c r="AY34" s="78"/>
      <c r="AZ34" s="72"/>
      <c r="BA34" s="72"/>
      <c r="BB34" s="72"/>
      <c r="BC34" s="72"/>
      <c r="BD34" s="72"/>
      <c r="BE34" s="72"/>
      <c r="BF34" s="73"/>
      <c r="BG34" s="74"/>
      <c r="BH34" s="74"/>
      <c r="BI34" s="74"/>
      <c r="BJ34" s="74"/>
      <c r="BK34" s="74"/>
      <c r="BL34" s="75"/>
      <c r="BM34" s="72"/>
      <c r="BN34" s="72"/>
      <c r="BO34" s="76"/>
      <c r="BP34" s="77"/>
    </row>
    <row r="35" spans="1:68" x14ac:dyDescent="0.25">
      <c r="A35" s="19">
        <v>44013</v>
      </c>
      <c r="B35" s="20">
        <v>49683</v>
      </c>
      <c r="C35" s="20">
        <v>91274</v>
      </c>
      <c r="D35" s="20">
        <v>7250</v>
      </c>
      <c r="E35" s="20">
        <v>73066</v>
      </c>
      <c r="F35" s="20">
        <v>27742</v>
      </c>
      <c r="G35" s="20">
        <v>100951</v>
      </c>
      <c r="H35" s="21">
        <v>44279</v>
      </c>
      <c r="I35" s="64"/>
      <c r="J35" s="65"/>
      <c r="K35" s="65"/>
      <c r="L35" s="65"/>
      <c r="M35" s="65"/>
      <c r="N35" s="79"/>
      <c r="O35" s="66"/>
      <c r="P35" s="64"/>
      <c r="Q35" s="65"/>
      <c r="R35" s="65"/>
      <c r="S35" s="65"/>
      <c r="T35" s="65"/>
      <c r="U35" s="79"/>
      <c r="V35" s="66"/>
      <c r="W35" s="64"/>
      <c r="X35" s="65"/>
      <c r="Y35" s="65"/>
      <c r="Z35" s="65"/>
      <c r="AA35" s="65"/>
      <c r="AB35" s="65"/>
      <c r="AC35" s="67"/>
      <c r="AD35" s="65"/>
      <c r="AE35" s="65"/>
      <c r="AF35" s="65"/>
      <c r="AG35" s="65"/>
      <c r="AH35" s="65"/>
      <c r="AI35" s="65"/>
      <c r="AJ35" s="65"/>
      <c r="AK35" s="68"/>
      <c r="AL35" s="69"/>
      <c r="AM35" s="69"/>
      <c r="AN35" s="69"/>
      <c r="AO35" s="69"/>
      <c r="AP35" s="69"/>
      <c r="AQ35" s="70"/>
      <c r="AR35" s="78"/>
      <c r="AS35" s="80"/>
      <c r="AT35" s="72"/>
      <c r="AU35" s="72"/>
      <c r="AV35" s="81"/>
      <c r="AW35" s="82"/>
      <c r="AX35" s="72"/>
      <c r="AY35" s="73"/>
      <c r="AZ35" s="74"/>
      <c r="BA35" s="74"/>
      <c r="BB35" s="74"/>
      <c r="BC35" s="74"/>
      <c r="BD35" s="74"/>
      <c r="BE35" s="83"/>
      <c r="BF35" s="72"/>
      <c r="BG35" s="72"/>
      <c r="BH35" s="72"/>
      <c r="BI35" s="72"/>
      <c r="BJ35" s="72"/>
      <c r="BK35" s="72"/>
      <c r="BL35" s="84"/>
      <c r="BM35" s="72"/>
      <c r="BN35" s="72"/>
      <c r="BO35" s="76"/>
      <c r="BP35" s="77"/>
    </row>
    <row r="36" spans="1:68" x14ac:dyDescent="0.25">
      <c r="A36" s="19">
        <v>44044</v>
      </c>
      <c r="B36" s="20">
        <v>47120</v>
      </c>
      <c r="C36" s="20">
        <v>86565</v>
      </c>
      <c r="D36" s="20">
        <v>6876</v>
      </c>
      <c r="E36" s="20">
        <v>69296</v>
      </c>
      <c r="F36" s="20">
        <v>26311</v>
      </c>
      <c r="G36" s="20">
        <v>98102</v>
      </c>
      <c r="H36" s="21">
        <v>41994</v>
      </c>
      <c r="I36" s="64"/>
      <c r="J36" s="65"/>
      <c r="K36" s="65"/>
      <c r="L36" s="65"/>
      <c r="M36" s="65"/>
      <c r="N36" s="85"/>
      <c r="O36" s="85"/>
      <c r="P36" s="64"/>
      <c r="Q36" s="65"/>
      <c r="R36" s="65"/>
      <c r="S36" s="65"/>
      <c r="T36" s="65"/>
      <c r="U36" s="85"/>
      <c r="V36" s="85"/>
      <c r="W36" s="64"/>
      <c r="X36" s="65"/>
      <c r="Y36" s="65"/>
      <c r="Z36" s="65"/>
      <c r="AA36" s="65"/>
      <c r="AB36" s="65"/>
      <c r="AC36" s="67"/>
      <c r="AD36" s="65"/>
      <c r="AE36" s="65"/>
      <c r="AF36" s="65"/>
      <c r="AG36" s="65"/>
      <c r="AH36" s="65"/>
      <c r="AI36" s="65"/>
      <c r="AJ36" s="65"/>
      <c r="AK36" s="68"/>
      <c r="AL36" s="69"/>
      <c r="AM36" s="69"/>
      <c r="AN36" s="69"/>
      <c r="AO36" s="69"/>
      <c r="AP36" s="69"/>
      <c r="AQ36" s="70"/>
      <c r="AR36" s="78"/>
      <c r="AS36" s="80"/>
      <c r="AT36" s="72"/>
      <c r="AU36" s="72"/>
      <c r="AV36" s="81"/>
      <c r="AW36" s="82"/>
      <c r="AX36" s="72"/>
      <c r="AY36" s="73"/>
      <c r="AZ36" s="74"/>
      <c r="BA36" s="74"/>
      <c r="BB36" s="74"/>
      <c r="BC36" s="74"/>
      <c r="BD36" s="74"/>
      <c r="BE36" s="83"/>
      <c r="BF36" s="72"/>
      <c r="BG36" s="72"/>
      <c r="BH36" s="72"/>
      <c r="BI36" s="72"/>
      <c r="BJ36" s="72"/>
      <c r="BK36" s="72"/>
      <c r="BL36" s="84"/>
      <c r="BM36" s="72"/>
      <c r="BN36" s="72"/>
      <c r="BO36" s="76"/>
      <c r="BP36" s="77"/>
    </row>
    <row r="37" spans="1:68" x14ac:dyDescent="0.25">
      <c r="A37" s="19">
        <v>44075</v>
      </c>
      <c r="N37" s="86"/>
      <c r="O37" s="87"/>
      <c r="U37" s="86"/>
      <c r="V37" s="87"/>
      <c r="AE37"/>
      <c r="AR37" s="27"/>
      <c r="AS37" s="88"/>
      <c r="AV37" s="28"/>
    </row>
    <row r="38" spans="1:68" x14ac:dyDescent="0.25">
      <c r="A38" s="19">
        <v>44105</v>
      </c>
      <c r="N38" s="86"/>
      <c r="O38" s="87"/>
      <c r="U38" s="86"/>
      <c r="V38" s="87"/>
      <c r="AR38" s="27"/>
      <c r="AS38" s="88"/>
    </row>
    <row r="39" spans="1:68" x14ac:dyDescent="0.25">
      <c r="A39" s="19">
        <v>44136</v>
      </c>
      <c r="N39" s="86"/>
      <c r="O39" s="87"/>
      <c r="Q39" s="41"/>
      <c r="U39" s="86"/>
      <c r="V39" s="87"/>
      <c r="AS39" s="92"/>
    </row>
    <row r="40" spans="1:68" x14ac:dyDescent="0.25">
      <c r="A40" s="19">
        <v>44166</v>
      </c>
      <c r="N40" s="86"/>
      <c r="O40" s="87"/>
      <c r="U40" s="86"/>
      <c r="V40" s="87"/>
    </row>
    <row r="41" spans="1:68" x14ac:dyDescent="0.25">
      <c r="N41" s="86"/>
      <c r="O41" s="87"/>
      <c r="Q41" s="41"/>
      <c r="U41" s="86"/>
      <c r="V41" s="87"/>
    </row>
    <row r="42" spans="1:68" x14ac:dyDescent="0.25">
      <c r="N42" s="86"/>
      <c r="O42" s="87"/>
      <c r="U42" s="86"/>
      <c r="V42" s="87"/>
    </row>
    <row r="43" spans="1:68" x14ac:dyDescent="0.25">
      <c r="N43" s="86"/>
      <c r="O43" s="87"/>
      <c r="U43" s="86"/>
      <c r="V43" s="87"/>
    </row>
    <row r="44" spans="1:68" x14ac:dyDescent="0.25">
      <c r="N44" s="86"/>
      <c r="O44" s="87"/>
      <c r="U44" s="86"/>
      <c r="V44" s="87"/>
    </row>
    <row r="45" spans="1:68" x14ac:dyDescent="0.25">
      <c r="N45" s="86"/>
      <c r="O45" s="87"/>
      <c r="U45" s="86"/>
      <c r="V45" s="87"/>
    </row>
    <row r="46" spans="1:68" x14ac:dyDescent="0.25">
      <c r="N46" s="86"/>
      <c r="O46" s="87"/>
      <c r="U46" s="86"/>
      <c r="V46" s="87"/>
    </row>
    <row r="47" spans="1:68" x14ac:dyDescent="0.25">
      <c r="N47" s="86"/>
      <c r="O47" s="87"/>
      <c r="U47" s="86"/>
      <c r="V47" s="87"/>
    </row>
    <row r="49" spans="14:22" x14ac:dyDescent="0.25">
      <c r="N49" s="86"/>
      <c r="O49" s="87"/>
      <c r="U49" s="86"/>
      <c r="V49" s="87"/>
    </row>
    <row r="50" spans="14:22" x14ac:dyDescent="0.25">
      <c r="N50" s="86"/>
      <c r="O50" s="87"/>
      <c r="U50" s="86"/>
      <c r="V50" s="87"/>
    </row>
    <row r="51" spans="14:22" x14ac:dyDescent="0.25">
      <c r="N51" s="86"/>
      <c r="O51" s="87"/>
      <c r="U51" s="86"/>
      <c r="V51" s="87"/>
    </row>
  </sheetData>
  <mergeCells count="11">
    <mergeCell ref="AK1:AQ1"/>
    <mergeCell ref="B1:H1"/>
    <mergeCell ref="I1:O1"/>
    <mergeCell ref="P1:V1"/>
    <mergeCell ref="W1:AC1"/>
    <mergeCell ref="AD1:AJ1"/>
    <mergeCell ref="AR1:AX1"/>
    <mergeCell ref="AY1:BE1"/>
    <mergeCell ref="BF1:BL1"/>
    <mergeCell ref="BM1:BN1"/>
    <mergeCell ref="BO1:B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57B6B-23CD-4ECA-9FF7-B804D085ED77}">
  <dimension ref="A1:B10"/>
  <sheetViews>
    <sheetView workbookViewId="0">
      <selection activeCell="B33" sqref="B33"/>
    </sheetView>
  </sheetViews>
  <sheetFormatPr defaultRowHeight="15" x14ac:dyDescent="0.25"/>
  <cols>
    <col min="1" max="1" width="56.140625" bestFit="1" customWidth="1"/>
    <col min="2" max="2" width="23.7109375" bestFit="1" customWidth="1"/>
  </cols>
  <sheetData>
    <row r="1" spans="1:2" x14ac:dyDescent="0.25">
      <c r="A1" s="107" t="s">
        <v>24</v>
      </c>
      <c r="B1" s="107" t="s">
        <v>25</v>
      </c>
    </row>
    <row r="2" spans="1:2" x14ac:dyDescent="0.25">
      <c r="A2" t="s">
        <v>26</v>
      </c>
      <c r="B2" s="50">
        <v>96767.09</v>
      </c>
    </row>
    <row r="3" spans="1:2" x14ac:dyDescent="0.25">
      <c r="A3" t="s">
        <v>27</v>
      </c>
      <c r="B3" s="50">
        <v>306324.96999999997</v>
      </c>
    </row>
    <row r="4" spans="1:2" x14ac:dyDescent="0.25">
      <c r="A4" t="s">
        <v>28</v>
      </c>
      <c r="B4" s="50">
        <v>284269.83</v>
      </c>
    </row>
    <row r="5" spans="1:2" x14ac:dyDescent="0.25">
      <c r="A5" t="s">
        <v>29</v>
      </c>
      <c r="B5" s="50">
        <v>45850</v>
      </c>
    </row>
    <row r="6" spans="1:2" x14ac:dyDescent="0.25">
      <c r="A6" t="s">
        <v>30</v>
      </c>
      <c r="B6" s="50">
        <v>17734.330000000002</v>
      </c>
    </row>
    <row r="7" spans="1:2" x14ac:dyDescent="0.25">
      <c r="A7" t="s">
        <v>31</v>
      </c>
      <c r="B7" s="108">
        <v>237832</v>
      </c>
    </row>
    <row r="8" spans="1:2" x14ac:dyDescent="0.25">
      <c r="A8" t="s">
        <v>32</v>
      </c>
      <c r="B8" s="108">
        <v>46465</v>
      </c>
    </row>
    <row r="9" spans="1:2" x14ac:dyDescent="0.25">
      <c r="A9" t="s">
        <v>33</v>
      </c>
      <c r="B9" s="108">
        <v>272500</v>
      </c>
    </row>
    <row r="10" spans="1:2" x14ac:dyDescent="0.25">
      <c r="A10" t="s">
        <v>34</v>
      </c>
      <c r="B10" s="108">
        <v>156107.66666666666</v>
      </c>
    </row>
  </sheetData>
  <conditionalFormatting sqref="B1:B10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Otago Patronage &amp; Revenue Data</vt:lpstr>
      <vt:lpstr>Monthly Cost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Wilson</dc:creator>
  <cp:lastModifiedBy>James Gribble</cp:lastModifiedBy>
  <dcterms:created xsi:type="dcterms:W3CDTF">2020-11-30T21:41:38Z</dcterms:created>
  <dcterms:modified xsi:type="dcterms:W3CDTF">2020-12-11T03:27:13Z</dcterms:modified>
</cp:coreProperties>
</file>